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<sst xmlns="http://schemas.openxmlformats.org/spreadsheetml/2006/main" count="10163" uniqueCount="1776">
  <si>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</si>
  <si>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</si>
  <si>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</si>
  <si>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</si>
  <si>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</si>
  <si>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</si>
  <si>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</si>
  <si>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</si>
  <si>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</si>
  <si>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</si>
  <si>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</si>
  <si>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</si>
  <si>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</si>
  <si>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</si>
  <si>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</si>
  <si>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</si>
  <si>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</si>
  <si>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</si>
  <si>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</si>
  <si>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</si>
  <si>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</si>
  <si>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</si>
  <si>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</si>
  <si>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</si>
  <si>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</si>
  <si>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</si>
  <si>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</si>
  <si>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</si>
  <si>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</si>
  <si>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</si>
  <si>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</si>
  <si>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</si>
  <si>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</si>
  <si>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</si>
  <si>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</si>
  <si>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</si>
  <si>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</si>
  <si>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</si>
  <si>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</si>
  <si>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</si>
  <si>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</si>
  <si>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</si>
  <si>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</si>
  <si>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</si>
  <si>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</si>
  <si>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</si>
  <si>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</si>
  <si>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</si>
  <si>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</si>
  <si>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</si>
  <si>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</si>
  <si>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</si>
  <si>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</si>
  <si>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</si>
  <si>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</si>
  <si>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</si>
  <si>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</si>
  <si>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</si>
  <si>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</si>
  <si>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</si>
  <si>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</si>
  <si>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</si>
  <si>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</si>
  <si>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</si>
  <si>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</si>
  <si>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</si>
  <si>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</si>
  <si>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</si>
  <si>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</si>
  <si>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</si>
  <si>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</si>
  <si>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</si>
  <si>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</si>
  <si>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</si>
  <si>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</si>
  <si>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</si>
  <si>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</si>
  <si>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</si>
  <si>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</si>
  <si>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</si>
  <si>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</si>
  <si>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</si>
  <si>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</si>
  <si>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</si>
  <si>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</si>
  <si>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</si>
  <si>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</si>
  <si>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</si>
  <si>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</si>
  <si>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</si>
  <si>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</si>
  <si>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</si>
  <si>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</si>
  <si>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</si>
  <si>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</si>
  <si>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</si>
  <si>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</si>
  <si>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</si>
  <si>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</si>
  <si>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</si>
  <si>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</si>
  <si>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</si>
  <si>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</si>
  <si>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</si>
  <si>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</si>
  <si>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</si>
  <si>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</si>
  <si>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</si>
  <si>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</si>
  <si>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</si>
  <si>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</si>
  <si>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</si>
  <si>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</si>
  <si>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</si>
  <si>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</si>
  <si>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</si>
  <si>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</si>
  <si>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</si>
  <si>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</si>
  <si>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</si>
  <si>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</si>
  <si>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</si>
  <si>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</si>
  <si>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</si>
  <si>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</si>
  <si>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</si>
  <si>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</si>
  <si>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</si>
  <si>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</si>
  <si>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</si>
  <si>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</si>
  <si>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</si>
  <si>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</si>
  <si>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</si>
  <si>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</si>
  <si>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</si>
  <si>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</si>
  <si>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</si>
  <si>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</si>
  <si>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</si>
  <si>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</si>
  <si>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</si>
  <si>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</si>
  <si>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</si>
  <si>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</si>
  <si>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</si>
  <si>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</si>
  <si>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</si>
  <si>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</si>
  <si>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</si>
  <si>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</si>
  <si>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</si>
  <si>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</si>
  <si>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</si>
  <si>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</si>
  <si>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</si>
  <si>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</si>
  <si>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</si>
  <si>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</si>
  <si>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</si>
  <si>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</si>
  <si>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</si>
  <si>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</si>
  <si>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</si>
  <si>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</si>
  <si>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</si>
  <si>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</si>
  <si>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</si>
  <si>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</si>
  <si>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</si>
  <si>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</si>
  <si>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</si>
  <si>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</si>
  <si>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</si>
  <si>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</si>
  <si>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</si>
  <si>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</si>
  <si>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</si>
  <si>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</si>
  <si>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</si>
  <si>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</si>
  <si>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</si>
  <si>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</si>
  <si>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</si>
  <si>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</si>
  <si>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</si>
  <si>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</si>
  <si>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</si>
  <si>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</si>
  <si>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</si>
  <si>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</si>
  <si>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</si>
  <si>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</si>
  <si>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</si>
  <si>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</si>
  <si>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</si>
  <si>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</si>
  <si>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</si>
  <si>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</si>
  <si>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</si>
  <si>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</si>
  <si>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</si>
  <si>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</si>
  <si>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</si>
  <si>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</si>
  <si>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</si>
  <si>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</si>
  <si>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</si>
  <si>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</si>
  <si>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</si>
  <si>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</si>
  <si>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</si>
  <si>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justproductjobs</t>
  </si>
  <si>
    <t>workremotelyio</t>
  </si>
  <si>
    <t>wfhio</t>
  </si>
  <si>
    <t>weworkremotely</t>
  </si>
  <si>
    <t>hiringremote</t>
  </si>
  <si>
    <t>workrolldotcom</t>
  </si>
  <si>
    <t>iheartremotewk</t>
  </si>
  <si>
    <t>ethereumnetw</t>
  </si>
  <si>
    <t>how_to_coin</t>
  </si>
  <si>
    <t>xd17ma</t>
  </si>
  <si>
    <t>_holographer_</t>
  </si>
  <si>
    <t>ninadicara</t>
  </si>
  <si>
    <t>andpitts</t>
  </si>
  <si>
    <t>kesterratcliff</t>
  </si>
  <si>
    <t>polinode</t>
  </si>
  <si>
    <t>mikemmoon</t>
  </si>
  <si>
    <t>b2bspecialist</t>
  </si>
  <si>
    <t>heatherbussing</t>
  </si>
  <si>
    <t>janbenway</t>
  </si>
  <si>
    <t>martinhoyes</t>
  </si>
  <si>
    <t>drtcp</t>
  </si>
  <si>
    <t>hrcurator</t>
  </si>
  <si>
    <t>david_green_uk</t>
  </si>
  <si>
    <t>zacharyjeans</t>
  </si>
  <si>
    <t>hrdigitalbe</t>
  </si>
  <si>
    <t>rageonmeh</t>
  </si>
  <si>
    <t>jarradhope</t>
  </si>
  <si>
    <t>ethstatus</t>
  </si>
  <si>
    <t>dr_ladeh</t>
  </si>
  <si>
    <t>theosint</t>
  </si>
  <si>
    <t>eliothiggins</t>
  </si>
  <si>
    <t>osome_iu</t>
  </si>
  <si>
    <t>smapp_nyu</t>
  </si>
  <si>
    <t>noneprivacy</t>
  </si>
  <si>
    <t>dd_nana_</t>
  </si>
  <si>
    <t>jakecreps</t>
  </si>
  <si>
    <t>myhrfuture</t>
  </si>
  <si>
    <t>monahank</t>
  </si>
  <si>
    <t>bcmassey</t>
  </si>
  <si>
    <t>nfp_nursefamily</t>
  </si>
  <si>
    <t>adammgrant</t>
  </si>
  <si>
    <t>whartonpac</t>
  </si>
  <si>
    <t>joshing</t>
  </si>
  <si>
    <t>stipton</t>
  </si>
  <si>
    <t>thisissethsblog</t>
  </si>
  <si>
    <t>atdatlanta</t>
  </si>
  <si>
    <t>semanticsgrp</t>
  </si>
  <si>
    <t>rjpanetti</t>
  </si>
  <si>
    <t>trishuhl</t>
  </si>
  <si>
    <t>oprah</t>
  </si>
  <si>
    <t>atd</t>
  </si>
  <si>
    <t>nangianehal</t>
  </si>
  <si>
    <t>caracapretta</t>
  </si>
  <si>
    <t>literesearch</t>
  </si>
  <si>
    <t>charuratnu</t>
  </si>
  <si>
    <t>erica_volini</t>
  </si>
  <si>
    <t>erin_hr</t>
  </si>
  <si>
    <t>deloittetalent</t>
  </si>
  <si>
    <t>bersin</t>
  </si>
  <si>
    <t>dwhite612</t>
  </si>
  <si>
    <t>parkcoll</t>
  </si>
  <si>
    <t>worklytics</t>
  </si>
  <si>
    <t>richardrosenow</t>
  </si>
  <si>
    <t>davidjcorfield</t>
  </si>
  <si>
    <t>1stlookthencook</t>
  </si>
  <si>
    <t>cmnhospitals</t>
  </si>
  <si>
    <t>talentculture</t>
  </si>
  <si>
    <t>akwyz</t>
  </si>
  <si>
    <t>hrtechadvisor</t>
  </si>
  <si>
    <t>ibmwatsontalent</t>
  </si>
  <si>
    <t>meghanmbiro</t>
  </si>
  <si>
    <t>chinagorman</t>
  </si>
  <si>
    <t>unleashgroup</t>
  </si>
  <si>
    <t>trustsphere</t>
  </si>
  <si>
    <t>manpowergroup</t>
  </si>
  <si>
    <t>redthreadre</t>
  </si>
  <si>
    <t>aladamsen</t>
  </si>
  <si>
    <t>staciagarr</t>
  </si>
  <si>
    <t>adp</t>
  </si>
  <si>
    <t>jilltaksey</t>
  </si>
  <si>
    <t>louisrosenfeld</t>
  </si>
  <si>
    <t>tr</t>
  </si>
  <si>
    <t>k8bischhrlaw</t>
  </si>
  <si>
    <t>hrtechconf</t>
  </si>
  <si>
    <t>ihrim</t>
  </si>
  <si>
    <t>ravenintell</t>
  </si>
  <si>
    <t>hrexecmag</t>
  </si>
  <si>
    <t>mfaulkner43</t>
  </si>
  <si>
    <t>josh_bersin</t>
  </si>
  <si>
    <t>Mentions</t>
  </si>
  <si>
    <t>Replies to</t>
  </si>
  <si>
    <t>Polinode: Enterprise Account Executive
https://t.co/JTiCIAA2I6</t>
  </si>
  <si>
    <t>Polinode: Enterprise Account Executivehttps://weworkremotely.com/remote-jobs/polinode-enterprise-account-executive</t>
  </si>
  <si>
    <t>Polinode: Enterprise Account Executive
https://t.co/qPs0AAnmHv</t>
  </si>
  <si>
    <t>_xD83C__xDF0F_ New Remote Job! Polinode: Enterprise Account Executive 
https://t.co/k9MjM9MQK2
#remotework</t>
  </si>
  <si>
    <t>#remotejobs: Polinode: Enterprise Account Executive https://t.co/5TkE1bq9XF</t>
  </si>
  <si>
    <t>Hiring a Remote Full-time Enterprise Account Executive at Polinode - Apply here: https://t.co/pfztEs6CIj #job</t>
  </si>
  <si>
    <t>Polinode:  Enterprise Account Executive - https://t.co/ZRSGM6TEru</t>
  </si>
  <si>
    <t>Town Hall #42 brings an update from People Ops on our offsite, engagement survey, and organizational mapping.
#Istanbul #Ethereum @ethstatus @polinode @jarradhope #swarm @rageonmeh
https://t.co/HG5fp1xkcb</t>
  </si>
  <si>
    <t>RT @EthereumNetw: Town Hall #42 brings an update from People Ops on our offsite, engagement survey, and organizational mapping.
#Istanbul #…</t>
  </si>
  <si>
    <t>RT @polinode: View an interactive network of Twitter interactions at #PAFOW Philadelphia: 
https://t.co/B2KtyIZJ6M
Top 10 Twitter influence…</t>
  </si>
  <si>
    <t>@dr_ladeh Credit goes to https://t.co/pKk3gY9PtP ! I tried to do it in Python to begin with but gave up quite quickly _xD83D__xDE02_</t>
  </si>
  <si>
    <t>RT @polinode: View an interactive network of Twitter interactions at #HRTechConf so far: https://t.co/JeKb0cyokk
Top 10 Twitter influencersâ€¦</t>
  </si>
  <si>
    <t>@jakecreps @DD_NaNa_ @noneprivacy @polinode
@SMaPP_NYU @OSoMe_IU @EliotHiggins @theosint  please do you know of a code function in a package for Python or an example I can modify to find transitive associates? I'm already using NetworkX and Twint. Thanks! https://t.co/GRf1rd3PhS</t>
  </si>
  <si>
    <t>Terrific to see all the attention #ONA received at #whartonpac this year!
https://t.co/NS8mY7hFJp
The top 10 Twitter influencers by total connections were:
@david_green_uk
@martinhoyes
@WhartonPAC
@HRCurator
@AdamMGrant
@Worklytics
@NFP_nursefamily
@bcmassey
@MonahanK
@myHRfuture</t>
  </si>
  <si>
    <t>View an interactive network of Twitter interactions at #ATD2019: 
https://t.co/Brc8RYDRoO
Top 10 Twitter influencers by total connections: 
@atd 
@Oprah 
@martinhoyes 
@trishuhl 
@rjpanetti 
@SemanticsGrp 
@atdatlanta 
@ThisIsSethsBlog 
@stipton 
@Joshing</t>
  </si>
  <si>
    <t>View an interactive network of Twitter connections at the #IMPACTHR conference:
https://t.co/XEqK3X31gJ​
Top 10 Twitter influencers by total connections:
@Bersin
@DeloitteTalent
@erin_hr
@Josh_Bersin
@erica_volini
@charuratnu
@martinhoyes
@literesearch
@CaraCapretta
@NangiaNehal</t>
  </si>
  <si>
    <t>View an interactive network of Twitter connections at #PAFOW19: 
https://t.co/gAEJCReRg7 
Top 10 Twitter influencers by total degree: 
@martinhoyes 
@david_green_uk 
@Josh_Bersin 
@StaciaGarr 
@1stlookthencook 
@davidjcorfield 
@RichardRosenow 
@Worklytics 
@parkcoll 
@dwhite612</t>
  </si>
  <si>
    <t>View an interactive network of Twitter connections at #UNLEASH19:
https://t.co/nMxBHfMRRv
Top 10 Twitter influencers by incoming connections:
@unleashgroup
@chinagorman
@meghanmbiro
@ibmwatsontalent
@hrtechadvisor
@akwyz
@talentculture
@cmnhospitals
@martinhoyes
@david_green_uk</t>
  </si>
  <si>
    <t>@polinode @martinhoyes @david_green_uk @StaciaGarr @aladamsen @HRCurator @redthreadre @HRDigitalBE @drtcp @ManpowerGroup @TrustSphere So sad I couldn't make it. Heard great things.</t>
  </si>
  <si>
    <t>@polinode @martinhoyes @david_green_uk @StaciaGarr @aladamsen @HRCurator @redthreadre @HRDigitalBE @drtcp @ManpowerGroup @TrustSphere Would these be bi-directional connections?</t>
  </si>
  <si>
    <t>View an interactive network of Twitter interactions at #PAFOW Philadelphia: 
https://t.co/B2KtyIZJ6M
Top 10 Twitter influencers by total connections: 
@martinhoyes
@david_green_uk
@staciagarr
@aladamsen
@hrcurator
@redthreadre
@hrdigitalbe
@drtcp
@manpowergroup
@trustsphere</t>
  </si>
  <si>
    <t>@B2Bspecialist @martinhoyes @david_green_uk @StaciaGarr @aladamsen @HRCurator @redthreadre @HRDigitalBE @drtcp @ManpowerGroup @TrustSphere Yes! It's a directed network, i.e. you mentioning someone shows separately to them mentioning you.</t>
  </si>
  <si>
    <t>@polinode Thanks. What I mean is does the map indicate whether they are mutually following each other on twitter or not. Uni-directional would mean only one following the other; bi-directional meaning they both are following each other. Thx.</t>
  </si>
  <si>
    <t>@polinode Right now you and I are uni-directionally following. I'm following you but you're not following me. If you were following me as well as me following you it would be bi-directional.</t>
  </si>
  <si>
    <t>@polinode Thanks. Q1: So it is bi-directional if each mentioned the other? Q2: does the data also indicate if they are following each other or what I call "mutual followers"?</t>
  </si>
  <si>
    <t>@B2Bspecialist You can examine that by going to metrics -&amp;gt; edges and calculating mutual. You can then filter or color edges by mutual. Note: the edges here are Twitter interactions rather than follower relationships.</t>
  </si>
  <si>
    <t>@B2Bspecialist Yes to Q1. For Q2 - not this dataset. You can get that data but it is tricky to do at scale given Twitter API limitations.</t>
  </si>
  <si>
    <t>Having wayyy too much fun making network graphs of my literature review... This one is the coverage of different mental health conditions (pink) by each paper (blue) #datavis https://t.co/fGfjaztP4u</t>
  </si>
  <si>
    <t>RT @ninadicara: Having wayyy too much fun making network graphs of my literature review... This one is the coverage of different mental heaâ€¦</t>
  </si>
  <si>
    <t>@HRTechConf @martinhoyes @Josh_Bersin @mfaulkner43 @ZacharyJeans @HRExecMag @HRDigitalBE @k8bischHRLaw @heatherbussing We have updated the #HRTechConf network with all Twitter interactions over the conference: https://t.co/1mczCCEDYD
Top 10 Twitter influencers by total connections: 
@HRTechConf
@martinhoyes
@Josh_Bersin
@mfaulkner43 
@ZacharyJeans
@HRExecMag
@ADP
@HRDigitalBE 
@heatherbussing</t>
  </si>
  <si>
    <t>Hey @JillTaksey! https://t.co/HrZLTh8FEX</t>
  </si>
  <si>
    <t>@louisrosenfeld Try polinode -- It's been a while since I used it, but it was pretty simple a few years back.</t>
  </si>
  <si>
    <t>RT @mikemmoon: @polinode @martinhoyes @david_green_uk @StaciaGarr @aladamsen @HRCurator @redthreadre @HRDigitalBE @drtcp @ManpowerGroup @Tr…</t>
  </si>
  <si>
    <t>RT @martinhoyes: @redthreadre @StaciaGarr @aladamsen @david_green_uk #pafow #polinode,
https://t.co/sVeli28CM5
 #peopleanalytics #hranalyti…</t>
  </si>
  <si>
    <t>@redthreadre @StaciaGarr @aladamsen @david_green_uk #pafow #polinode,
https://t.co/sVeli28CM5
 #peopleanalytics #hranalytics #employeeexperience #oow19 #oow #shrm19 #shrm #hcmcloud #erpcloud #unleash19 #HRTechConf #hrtech #oatug #c20lv #df19 #servicenow #oraclembx #CSODConf19 #atd2019 #futureofwork #hcm #workforceanalytics #ensw</t>
  </si>
  <si>
    <t>View an interactive network of Twitter interactions at #HRTechConf so far: https://t.co/JeKb0cyokk
Top 10 Twitter influencers by total connections:
@HRTechConf
@martinhoyes
@josh_bersin
@mfaulkner43
@zacharyjeans
@hrexecmag
@hrdigitalbe
@k8bischhrlaw
@heatherbussing</t>
  </si>
  <si>
    <t>RT @polinode: @HRTechConf @martinhoyes @Josh_Bersin @mfaulkner43 @ZacharyJeans @HRExecMag @HRDigitalBE @k8bischHRLaw @heatherbussing We hav…</t>
  </si>
  <si>
    <t>RT @martinhoyes: @ravenintell @IHRIM @HRTechConf #hrtechconf Full Event @polinode,
https://t.co/vsEaYZNb3H
#hr #futureofwork #hrtech #oow19…</t>
  </si>
  <si>
    <t>@ravenintell @IHRIM @HRTechConf #hrtechconf @polinode,
https://t.co/N7LD29FcjS
#futureofwork #hrtech #oow19 #oow #unleash19 #df19 #servicenow #oraclembx #shrm #oraclehcm #hrtransformation #hcm #ensw #pafow #oowlon #atd #hrtransformation #hris #hranalytics #peopleanalytics #oracleebs #peoplesoft #c20lv #pafow</t>
  </si>
  <si>
    <t>RT @martinhoyes: @ravenintell @IHRIM @HRTechConf #hrtechconf @polinode,
https://t.co/N7LD29FcjS
#futureofwork #hrtech #oow19 #oow #unleash1…</t>
  </si>
  <si>
    <t>@ravenintell @IHRIM @HRTechConf #hrtechconf Full Event @polinode,
https://t.co/vsEaYZNb3H
#hr #futureofwork #hrtech #oow19 #oow #unleash19 #df19 #servicenow #oraclembx #shrm #hcmcloud #oraclehcm #hrtransformation #hcm #ensw #pafow #oowlon #atd #hris
 #hranalytics #peopleanalytics #oracleebs #peoplesoft #c20lv</t>
  </si>
  <si>
    <t>RT @polinode: Terrific to see all the attention #ONA received at #whartonpac this year!
https://t.co/NS8mY7hFJp
The top 10 Twitter influencâ€¦</t>
  </si>
  <si>
    <t>RT @polinode: View an interactive network of Twitter interactions at #ATD2019: 
https://t.co/Brc8RYDRoO
Top 10 Twitter influencers by total…</t>
  </si>
  <si>
    <t>RT @polinode: View an interactive network of Twitter connections at the #IMPACTHR conference:
https://t.co/XEqK3X31gJ​
Top 10 Twitter influ…</t>
  </si>
  <si>
    <t>RT @polinode: View an interactive network of Twitter connections at #UNLEASH19:
https://t.co/nMxBHfMRRv
Top 10 Twitter influencers by incom…</t>
  </si>
  <si>
    <t>RT @polinode: View an interactive network of Twitter connections at #PAFOW19: 
https://t.co/gAEJCReRg7 
Top 10 Twitter influencers by total…</t>
  </si>
  <si>
    <t>https://weworkremotely.com/remote-jobs/polinode-enterprise-account-executive</t>
  </si>
  <si>
    <t>http://www.hiringremote.work/2019/08/polinode-enterprise-account-executive.html</t>
  </si>
  <si>
    <t>https://workroll.com/jobs/enterprise-account-executive-polinode-san-francisco-us</t>
  </si>
  <si>
    <t>https://www.iheartremotework.com/remote-jobs/1056/enterprise-account-executive-polinode</t>
  </si>
  <si>
    <t>https://our.status.im/september-02-2019town-hall-42/</t>
  </si>
  <si>
    <t>https://app.polinode.com/networks/explore/5d72977b9c2d4b0013286c0d/5d729ce59c2d4b0013286ca9</t>
  </si>
  <si>
    <t>https://www.polinode.com/</t>
  </si>
  <si>
    <t>https://app.polinode.com/networks/explore/5d9531bd4bfc520013def2a1/5d9537dc1b66ef00130c9be5</t>
  </si>
  <si>
    <t>https://twitter.com/KesterRatcliff/status/1179795423785099266</t>
  </si>
  <si>
    <t>https://app.polinode.com/networks/explore/5ca782bc9ddef10013123bef</t>
  </si>
  <si>
    <t>https://app.polinode.com/networks/explore/5ce4857ef849ba001337b2ba</t>
  </si>
  <si>
    <t>https://app.polinode.com/networks/explore/5cb671568b63830013e17550</t>
  </si>
  <si>
    <t>https://app.polinode.com/networks/explore/5c5470499a4d050013b0302a</t>
  </si>
  <si>
    <t>https://app.polinode.com/networks/explore/5cdaa76c0f022b00136bc76d/5cdb63c10f022b00136bca7b</t>
  </si>
  <si>
    <t>https://app.polinode.com/networks/explore/5d9801407b3b5c00132bab0f/5d98028c7b3b5c00132bab11</t>
  </si>
  <si>
    <t>https://twitter.com/polinode/status/1180333257822371840</t>
  </si>
  <si>
    <t>https://twitter.com/polinode/status/1170132135891521538</t>
  </si>
  <si>
    <t>https://twitter.com/polinode/status/1179586561911865345</t>
  </si>
  <si>
    <t>weworkremotely.com</t>
  </si>
  <si>
    <t>hiringremote.work</t>
  </si>
  <si>
    <t>workroll.com</t>
  </si>
  <si>
    <t>iheartremotework.com</t>
  </si>
  <si>
    <t>status.im</t>
  </si>
  <si>
    <t>polinode.com</t>
  </si>
  <si>
    <t>twitter.com</t>
  </si>
  <si>
    <t>remotework</t>
  </si>
  <si>
    <t>remotejobs</t>
  </si>
  <si>
    <t>job</t>
  </si>
  <si>
    <t>istanbul ethereum swarm</t>
  </si>
  <si>
    <t>istanbul</t>
  </si>
  <si>
    <t>pafow</t>
  </si>
  <si>
    <t>ona whartonpac</t>
  </si>
  <si>
    <t>atd2019</t>
  </si>
  <si>
    <t>impacthr</t>
  </si>
  <si>
    <t>pafow19</t>
  </si>
  <si>
    <t>unleash19</t>
  </si>
  <si>
    <t>datavis</t>
  </si>
  <si>
    <t>pafow polinode peopleanalytics</t>
  </si>
  <si>
    <t>pafow polinode peopleanalytics hranalytics employeeexperience oow19 oow shrm19 shrm hcmcloud erpcloud unleash19 hrtechconf hrtech oatug c20lv df19 servicenow oraclembx csodconf19 atd2019 futureofwork hcm workforceanalytics ensw</t>
  </si>
  <si>
    <t>hrtechconf hr futureofwork hrtech oow19</t>
  </si>
  <si>
    <t>hrtechconf futureofwork hrtech oow19 oow unleash19 df19 servicenow oraclembx shrm oraclehcm hrtransformation hcm ensw pafow oowlon atd hrtransformation hris hranalytics peopleanalytics oracleebs peoplesoft c20lv pafow</t>
  </si>
  <si>
    <t>hrtechconf futureofwork hrtech oow19 oow</t>
  </si>
  <si>
    <t>hrtechconf hr futureofwork hrtech oow19 oow unleash19 df19 servicenow oraclembx shrm hcmcloud oraclehcm hrtransformation hcm ensw pafow oowlon atd hris hranalytics peopleanalytics oracleebs peoplesoft c20lv</t>
  </si>
  <si>
    <t>https://pbs.twimg.com/media/EFU_2t3WsAIsDFc.jpg</t>
  </si>
  <si>
    <t>http://pbs.twimg.com/profile_images/818685892089020417/xJrJx_u2_normal.jpg</t>
  </si>
  <si>
    <t>http://pbs.twimg.com/profile_images/698968713438085120/2KGJRS8C_normal.png</t>
  </si>
  <si>
    <t>http://pbs.twimg.com/profile_images/632300806193180673/4jcAXRKn_normal.png</t>
  </si>
  <si>
    <t>http://pbs.twimg.com/profile_images/1131632482674020353/AimW2Qqu_normal.png</t>
  </si>
  <si>
    <t>http://pbs.twimg.com/profile_images/1126491771733671939/3LWY95zP_normal.png</t>
  </si>
  <si>
    <t>http://pbs.twimg.com/profile_images/889471060155957248/NAdDEUqM_normal.jpg</t>
  </si>
  <si>
    <t>http://pbs.twimg.com/profile_images/737486245413158912/uLpr_3o6_normal.jpg</t>
  </si>
  <si>
    <t>http://pbs.twimg.com/profile_images/791372723133882368/LYJwkiW4_normal.jpg</t>
  </si>
  <si>
    <t>http://pbs.twimg.com/profile_images/967068535661850624/AwKlCcTl_normal.jpg</t>
  </si>
  <si>
    <t>http://pbs.twimg.com/profile_images/1099214052625133568/Yh-WFywr_normal.png</t>
  </si>
  <si>
    <t>http://pbs.twimg.com/profile_images/1164207532988141568/ZYdjQX5v_normal.jpg</t>
  </si>
  <si>
    <t>http://pbs.twimg.com/profile_images/1056860306260062208/JpnJ1CMy_normal.jpg</t>
  </si>
  <si>
    <t>http://pbs.twimg.com/profile_images/586047194848833537/pLfVn5MP_normal.jpg</t>
  </si>
  <si>
    <t>http://pbs.twimg.com/profile_images/540517535246868480/1nBA3JGj_normal.jpeg</t>
  </si>
  <si>
    <t>http://pbs.twimg.com/profile_images/503093797194973184/16HP_Omb_normal.jpeg</t>
  </si>
  <si>
    <t>http://pbs.twimg.com/profile_images/645218322498383873/PLJPlMOR_normal.jpg</t>
  </si>
  <si>
    <t>http://pbs.twimg.com/profile_images/1179392628309348357/b2YPdERs_normal.jpg</t>
  </si>
  <si>
    <t>http://pbs.twimg.com/profile_images/1177818662285086720/OX8mqnsR_normal.jpg</t>
  </si>
  <si>
    <t>http://pbs.twimg.com/profile_images/3186634821/61951b4daabb880e32942ddd3c9518fc_normal.jpeg</t>
  </si>
  <si>
    <t>http://pbs.twimg.com/profile_images/780451899040342020/t5Fwh2GQ_normal.jpg</t>
  </si>
  <si>
    <t>http://pbs.twimg.com/profile_images/1139626877428142080/cKtu9nzU_normal.png</t>
  </si>
  <si>
    <t>http://pbs.twimg.com/profile_images/1054665011208089600/_bSiljTl_normal.jpg</t>
  </si>
  <si>
    <t>http://pbs.twimg.com/profile_images/798472848704700416/eIZ_BDwn_normal.jpg</t>
  </si>
  <si>
    <t>http://pbs.twimg.com/profile_images/1148720994590195712/0gySboe7_normal.png</t>
  </si>
  <si>
    <t>http://pbs.twimg.com/profile_images/776464213216821249/wvzx75r5_normal.jpg</t>
  </si>
  <si>
    <t>https://twitter.com/#!/justproductjobs/status/1161184319177678848</t>
  </si>
  <si>
    <t>https://twitter.com/#!/workremotelyio/status/1161184963712172032</t>
  </si>
  <si>
    <t>https://twitter.com/#!/wfhio/status/1161186680545656833</t>
  </si>
  <si>
    <t>https://twitter.com/#!/weworkremotely/status/1161187078127927298</t>
  </si>
  <si>
    <t>https://twitter.com/#!/hiringremote/status/1161235631038763008</t>
  </si>
  <si>
    <t>https://twitter.com/#!/workrolldotcom/status/1161511372657758208</t>
  </si>
  <si>
    <t>https://twitter.com/#!/iheartremotewk/status/1166783346812358656</t>
  </si>
  <si>
    <t>https://twitter.com/#!/ethereumnetw/status/1168978976435507201</t>
  </si>
  <si>
    <t>https://twitter.com/#!/how_to_coin/status/1168979022195417089</t>
  </si>
  <si>
    <t>https://twitter.com/#!/xd17ma/status/1168988773574742018</t>
  </si>
  <si>
    <t>https://twitter.com/#!/_holographer_/status/1170134700410777602</t>
  </si>
  <si>
    <t>https://twitter.com/#!/ninadicara/status/1176935601658089479</t>
  </si>
  <si>
    <t>https://twitter.com/#!/andpitts/status/1170132211225358336</t>
  </si>
  <si>
    <t>https://twitter.com/#!/andpitts/status/1179587053991821312</t>
  </si>
  <si>
    <t>https://twitter.com/#!/kesterratcliff/status/1179801006294622208</t>
  </si>
  <si>
    <t>https://twitter.com/#!/polinode/status/1114259332411973637</t>
  </si>
  <si>
    <t>https://twitter.com/#!/polinode/status/1131003644134879232</t>
  </si>
  <si>
    <t>https://twitter.com/#!/polinode/status/1118320934786441217</t>
  </si>
  <si>
    <t>https://twitter.com/#!/polinode/status/1091374944477310982</t>
  </si>
  <si>
    <t>https://twitter.com/#!/polinode/status/1128467095992188928</t>
  </si>
  <si>
    <t>https://twitter.com/#!/mikemmoon/status/1170150122199638017</t>
  </si>
  <si>
    <t>https://twitter.com/#!/b2bspecialist/status/1173508377449775104</t>
  </si>
  <si>
    <t>https://twitter.com/#!/polinode/status/1170132135891521538</t>
  </si>
  <si>
    <t>https://twitter.com/#!/polinode/status/1173518836810694657</t>
  </si>
  <si>
    <t>https://twitter.com/#!/b2bspecialist/status/1173561654891728897</t>
  </si>
  <si>
    <t>https://twitter.com/#!/b2bspecialist/status/1173561960933265408</t>
  </si>
  <si>
    <t>https://twitter.com/#!/b2bspecialist/status/1173566618804396032</t>
  </si>
  <si>
    <t>https://twitter.com/#!/polinode/status/1173563756296556545</t>
  </si>
  <si>
    <t>https://twitter.com/#!/polinode/status/1173567405764665344</t>
  </si>
  <si>
    <t>https://twitter.com/#!/ninadicara/status/1176917091900895233</t>
  </si>
  <si>
    <t>https://twitter.com/#!/polinode/status/1178422553238327296</t>
  </si>
  <si>
    <t>https://twitter.com/#!/polinode/status/1180333257822371840</t>
  </si>
  <si>
    <t>https://twitter.com/#!/heatherbussing/status/1180357266513379328</t>
  </si>
  <si>
    <t>https://twitter.com/#!/janbenway/status/1181587707924897792</t>
  </si>
  <si>
    <t>https://twitter.com/#!/martinhoyes/status/1170154789583241218</t>
  </si>
  <si>
    <t>https://twitter.com/#!/drtcp/status/1170422616018083841</t>
  </si>
  <si>
    <t>https://twitter.com/#!/hrcurator/status/1170310653640400899</t>
  </si>
  <si>
    <t>https://twitter.com/#!/mikemmoon/status/1170149996047622144</t>
  </si>
  <si>
    <t>https://twitter.com/#!/david_green_uk/status/1170440234460426240</t>
  </si>
  <si>
    <t>https://twitter.com/#!/david_green_uk/status/1173629555199926278</t>
  </si>
  <si>
    <t>https://twitter.com/#!/martinhoyes/status/1172992220435079168</t>
  </si>
  <si>
    <t>https://twitter.com/#!/martinhoyes/status/1172992304149225472</t>
  </si>
  <si>
    <t>https://twitter.com/#!/martinhoyes/status/1173618253735723009</t>
  </si>
  <si>
    <t>https://twitter.com/#!/polinode/status/1179586561911865345</t>
  </si>
  <si>
    <t>https://twitter.com/#!/heatherbussing/status/1179654520827105281</t>
  </si>
  <si>
    <t>https://twitter.com/#!/zacharyjeans/status/1180338287094849536</t>
  </si>
  <si>
    <t>https://twitter.com/#!/zacharyjeans/status/1181273533780881410</t>
  </si>
  <si>
    <t>https://twitter.com/#!/zacharyjeans/status/1181979908953624576</t>
  </si>
  <si>
    <t>https://twitter.com/#!/martinhoyes/status/1180337019781693441</t>
  </si>
  <si>
    <t>https://twitter.com/#!/hrdigitalbe/status/1180901523888508929</t>
  </si>
  <si>
    <t>https://twitter.com/#!/zacharyjeans/status/1179587025285996545</t>
  </si>
  <si>
    <t>https://twitter.com/#!/martinhoyes/status/1180241367005421570</t>
  </si>
  <si>
    <t>https://twitter.com/#!/martinhoyes/status/1180241411725152256</t>
  </si>
  <si>
    <t>https://twitter.com/#!/martinhoyes/status/1180896509375631360</t>
  </si>
  <si>
    <t>https://twitter.com/#!/martinhoyes/status/1180896579818901509</t>
  </si>
  <si>
    <t>https://twitter.com/#!/martinhoyes/status/1181248052381634560</t>
  </si>
  <si>
    <t>https://twitter.com/#!/martinhoyes/status/1181706402802229248</t>
  </si>
  <si>
    <t>https://twitter.com/#!/martinhoyes/status/1159209819401621504</t>
  </si>
  <si>
    <t>https://twitter.com/#!/martinhoyes/status/1160004912094203904</t>
  </si>
  <si>
    <t>https://twitter.com/#!/martinhoyes/status/1161712298160840704</t>
  </si>
  <si>
    <t>https://twitter.com/#!/martinhoyes/status/1168937229437345793</t>
  </si>
  <si>
    <t>https://twitter.com/#!/martinhoyes/status/1169478164348723200</t>
  </si>
  <si>
    <t>https://twitter.com/#!/martinhoyes/status/1170132357984075777</t>
  </si>
  <si>
    <t>https://twitter.com/#!/martinhoyes/status/1179627464005279744</t>
  </si>
  <si>
    <t>https://twitter.com/#!/martinhoyes/status/1183617428737019904</t>
  </si>
  <si>
    <t>1161184319177678848</t>
  </si>
  <si>
    <t>1161184963712172032</t>
  </si>
  <si>
    <t>1161186680545656833</t>
  </si>
  <si>
    <t>1161187078127927298</t>
  </si>
  <si>
    <t>1161235631038763008</t>
  </si>
  <si>
    <t>1161511372657758208</t>
  </si>
  <si>
    <t>1166783346812358656</t>
  </si>
  <si>
    <t>1168978976435507201</t>
  </si>
  <si>
    <t>1168979022195417089</t>
  </si>
  <si>
    <t>1168988773574742018</t>
  </si>
  <si>
    <t>1170134700410777602</t>
  </si>
  <si>
    <t>1176935601658089479</t>
  </si>
  <si>
    <t>1170132211225358336</t>
  </si>
  <si>
    <t>1179587053991821312</t>
  </si>
  <si>
    <t>1179801006294622208</t>
  </si>
  <si>
    <t>1114259332411973637</t>
  </si>
  <si>
    <t>1131003644134879232</t>
  </si>
  <si>
    <t>1118320934786441217</t>
  </si>
  <si>
    <t>1091374944477310982</t>
  </si>
  <si>
    <t>1128467095992188928</t>
  </si>
  <si>
    <t>1170150122199638017</t>
  </si>
  <si>
    <t>1173508377449775104</t>
  </si>
  <si>
    <t>1170132135891521538</t>
  </si>
  <si>
    <t>1173518836810694657</t>
  </si>
  <si>
    <t>1173561654891728897</t>
  </si>
  <si>
    <t>1173561960933265408</t>
  </si>
  <si>
    <t>1173566618804396032</t>
  </si>
  <si>
    <t>1173563756296556545</t>
  </si>
  <si>
    <t>1173567405764665344</t>
  </si>
  <si>
    <t>1176917091900895233</t>
  </si>
  <si>
    <t>1178422553238327296</t>
  </si>
  <si>
    <t>1180333257822371840</t>
  </si>
  <si>
    <t>1180357266513379328</t>
  </si>
  <si>
    <t>1181587707924897792</t>
  </si>
  <si>
    <t>1170154789583241218</t>
  </si>
  <si>
    <t>1170422616018083841</t>
  </si>
  <si>
    <t>1170310653640400899</t>
  </si>
  <si>
    <t>1170149996047622144</t>
  </si>
  <si>
    <t>1170440234460426240</t>
  </si>
  <si>
    <t>1173629555199926278</t>
  </si>
  <si>
    <t>1172992220435079168</t>
  </si>
  <si>
    <t>1172992304149225472</t>
  </si>
  <si>
    <t>1173618253735723009</t>
  </si>
  <si>
    <t>1179586561911865345</t>
  </si>
  <si>
    <t>1179654520827105281</t>
  </si>
  <si>
    <t>1180338287094849536</t>
  </si>
  <si>
    <t>1181273533780881410</t>
  </si>
  <si>
    <t>1181979908953624576</t>
  </si>
  <si>
    <t>1180337019781693441</t>
  </si>
  <si>
    <t>1180901523888508929</t>
  </si>
  <si>
    <t>1179587025285996545</t>
  </si>
  <si>
    <t>1180241367005421570</t>
  </si>
  <si>
    <t>1180241411725152256</t>
  </si>
  <si>
    <t>1180896509375631360</t>
  </si>
  <si>
    <t>1180896579818901509</t>
  </si>
  <si>
    <t>1181248052381634560</t>
  </si>
  <si>
    <t>1181706402802229248</t>
  </si>
  <si>
    <t>1159209819401621504</t>
  </si>
  <si>
    <t>1160004912094203904</t>
  </si>
  <si>
    <t>1161712298160840704</t>
  </si>
  <si>
    <t>1168937229437345793</t>
  </si>
  <si>
    <t>1169478164348723200</t>
  </si>
  <si>
    <t>1170132357984075777</t>
  </si>
  <si>
    <t>1179627464005279744</t>
  </si>
  <si>
    <t>1183617428737019904</t>
  </si>
  <si>
    <t>1176933905045295105</t>
  </si>
  <si>
    <t>1181583733373190145</t>
  </si>
  <si>
    <t>1170479392914436096</t>
  </si>
  <si>
    <t>1177597384676859905</t>
  </si>
  <si>
    <t/>
  </si>
  <si>
    <t>347721539</t>
  </si>
  <si>
    <t>2341615700</t>
  </si>
  <si>
    <t>2251514948</t>
  </si>
  <si>
    <t>16491888</t>
  </si>
  <si>
    <t>1760431</t>
  </si>
  <si>
    <t>780292093839220736</t>
  </si>
  <si>
    <t>1387547190</t>
  </si>
  <si>
    <t>en</t>
  </si>
  <si>
    <t>und</t>
  </si>
  <si>
    <t>1179795423785099266</t>
  </si>
  <si>
    <t>Zapier.com</t>
  </si>
  <si>
    <t>IFTTT</t>
  </si>
  <si>
    <t>IHeartRemoteWork</t>
  </si>
  <si>
    <t>Buffer</t>
  </si>
  <si>
    <t xml:space="preserve"> HJ's Coin Crawler 8</t>
  </si>
  <si>
    <t>Twitter Web App</t>
  </si>
  <si>
    <t>Twitter for Android</t>
  </si>
  <si>
    <t>Twitter Web Client</t>
  </si>
  <si>
    <t>Front</t>
  </si>
  <si>
    <t>TweetDeck</t>
  </si>
  <si>
    <t>Twitter for iPhone</t>
  </si>
  <si>
    <t>Hootsuite Inc.</t>
  </si>
  <si>
    <t>HR Digital BE bot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</si>
  <si>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</si>
  <si>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</si>
  <si>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</si>
  <si>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</si>
  <si>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</si>
  <si>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</si>
  <si>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</si>
  <si>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</si>
  <si>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</si>
  <si>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</si>
  <si>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</si>
  <si>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</si>
  <si>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</si>
  <si>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</si>
  <si>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</si>
  <si>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</si>
  <si>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</si>
  <si>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</si>
  <si>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</si>
  <si>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</si>
  <si>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</si>
  <si>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</si>
  <si>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Just Product Jobs</t>
  </si>
  <si>
    <t>WorkRemotely</t>
  </si>
  <si>
    <t>WFH.io</t>
  </si>
  <si>
    <t>We Work Remotely</t>
  </si>
  <si>
    <t>Hiring Remote Workers _xD83D__xDDA5_️</t>
  </si>
  <si>
    <t>Workroll</t>
  </si>
  <si>
    <t>iHeartRemoteWork</t>
  </si>
  <si>
    <t>ethereum.network</t>
  </si>
  <si>
    <t>RAJANIE</t>
  </si>
  <si>
    <t>JARRAÐ HOPΞ 厚家睿</t>
  </si>
  <si>
    <t>Status</t>
  </si>
  <si>
    <t>How to Coin ⚡️</t>
  </si>
  <si>
    <t>Polinode</t>
  </si>
  <si>
    <t>MaxD</t>
  </si>
  <si>
    <t>holographer</t>
  </si>
  <si>
    <t>Nina</t>
  </si>
  <si>
    <t>Tosin Dairo _xD83D__xDC3A_</t>
  </si>
  <si>
    <t>Andrew Pitts</t>
  </si>
  <si>
    <t>Kester Ratcliff</t>
  </si>
  <si>
    <t>The OSINT</t>
  </si>
  <si>
    <t>Eliot Higgins</t>
  </si>
  <si>
    <t>OSoMe</t>
  </si>
  <si>
    <t>SMaPP_NYU</t>
  </si>
  <si>
    <t>Francesco Poldi</t>
  </si>
  <si>
    <t>nana_xD83E__xDD84_</t>
  </si>
  <si>
    <t>Jake Creps</t>
  </si>
  <si>
    <t>myHRfuture</t>
  </si>
  <si>
    <t>Kelly Monahan</t>
  </si>
  <si>
    <t>Cade Massey</t>
  </si>
  <si>
    <t>NFP</t>
  </si>
  <si>
    <t>Adam Grant</t>
  </si>
  <si>
    <t>Wharton People Analytics Conference</t>
  </si>
  <si>
    <t>Josh Maleeff</t>
  </si>
  <si>
    <t>Shannon Tipton #Microlearning #LearningRebels</t>
  </si>
  <si>
    <t>Seth Godin</t>
  </si>
  <si>
    <t>ATD Greater Atlanta</t>
  </si>
  <si>
    <t>The Semantics Group</t>
  </si>
  <si>
    <t>Robert Panetti</t>
  </si>
  <si>
    <t>Trish Uhl, PMP, CPLP</t>
  </si>
  <si>
    <t>Oprah Winfrey</t>
  </si>
  <si>
    <t>Association for Talent Development (ATD)</t>
  </si>
  <si>
    <t>Nehal Nangia</t>
  </si>
  <si>
    <t>Cara Capretta</t>
  </si>
  <si>
    <t>Matthew Shannon</t>
  </si>
  <si>
    <t>Charu Ratnu</t>
  </si>
  <si>
    <t>Erica Volini</t>
  </si>
  <si>
    <t>Erin Spencer</t>
  </si>
  <si>
    <t>Deloitte Talent</t>
  </si>
  <si>
    <t>Bersin</t>
  </si>
  <si>
    <t>David White</t>
  </si>
  <si>
    <t>Philip Arkcoll</t>
  </si>
  <si>
    <t>Worklytics</t>
  </si>
  <si>
    <t>Richard Rosenow</t>
  </si>
  <si>
    <t>David Corfield</t>
  </si>
  <si>
    <t>Dawn Klinghoffer</t>
  </si>
  <si>
    <t>CMN Hospitals</t>
  </si>
  <si>
    <t>TalentCulture</t>
  </si>
  <si>
    <t>Antonio Vieira Santos #️⃣#WebSummit_xD83E__xDD89_</t>
  </si>
  <si>
    <t>Ward Christman</t>
  </si>
  <si>
    <t>IBM Watson Talent</t>
  </si>
  <si>
    <t>Meghan M. Biro ⚡️</t>
  </si>
  <si>
    <t>China Gorman</t>
  </si>
  <si>
    <t>UNLEASH</t>
  </si>
  <si>
    <t>Ms. Michael M. Moon (Levin), PhD</t>
  </si>
  <si>
    <t>TrustSphere</t>
  </si>
  <si>
    <t>Chris Herbert</t>
  </si>
  <si>
    <t>ManpowerGroup</t>
  </si>
  <si>
    <t>Tomas Chamorro-Premuzic</t>
  </si>
  <si>
    <t>HR Digital</t>
  </si>
  <si>
    <t>RedThread Research</t>
  </si>
  <si>
    <t>HRCurator</t>
  </si>
  <si>
    <t>Al Adamsen</t>
  </si>
  <si>
    <t>Stacia Sherman Garr</t>
  </si>
  <si>
    <t>David Green</t>
  </si>
  <si>
    <t>martin hoyes</t>
  </si>
  <si>
    <t>ADP</t>
  </si>
  <si>
    <t>heather bussing</t>
  </si>
  <si>
    <t>Jill Taksey</t>
  </si>
  <si>
    <t>Jan Benway</t>
  </si>
  <si>
    <t>Louis Rosenfeld</t>
  </si>
  <si>
    <t>TRTech</t>
  </si>
  <si>
    <t>Zachary Jeans</t>
  </si>
  <si>
    <t>Kate Booooschoff _xD83E__xDDDF_‍♀️_xD83D__xDD77_⚰️</t>
  </si>
  <si>
    <t>HR Tech Conference</t>
  </si>
  <si>
    <t>IHRIM</t>
  </si>
  <si>
    <t>Raven Intel</t>
  </si>
  <si>
    <t>Human Resource Executive</t>
  </si>
  <si>
    <t>Morty Faulkner-stein _xD83E__xDD87__xD83D__xDD78__xD83D__xDD77_</t>
  </si>
  <si>
    <t>Josh Bersin</t>
  </si>
  <si>
    <t>Find your next Product Management opportunity. Just Product Jobs hosts the definitive list of all the best product jobs.</t>
  </si>
  <si>
    <t>Work Remotely is the best place to find curated remote jobs. Find the most qualified people anywhere in the world.</t>
  </si>
  <si>
    <t>Digital and tech remote jobs.
[ Customer Support, Design, DevOps, Marketing, Network/Security, Quality Assurance, Software Development, System Administration ]</t>
  </si>
  <si>
    <t>The largest remote work community in the world. With over 2.5M monthly visitors, WWR is the #1 destination to find and list incredible remote jobs.</t>
  </si>
  <si>
    <t>HRW lists remote jobs in many professional career areas. We connect job seekers who want to work remotely with employers offering remote positions. #remotework</t>
  </si>
  <si>
    <t>All tech jobs and people in one place at https://t.co/VZLAa36jIX.   Freelancing tips at https://t.co/BxBskzQTYD</t>
  </si>
  <si>
    <t>iHeartRemoteWork lets you easily find and list remote jobs. So if you love working remotely or want to find top talent, use https://t.co/4jZ0ylksbx</t>
  </si>
  <si>
    <t>http://ethereum.network is dedicated to foster and improve #Ethereum and the whole blockchain ecosystem.
Here we post its most important news of the day.</t>
  </si>
  <si>
    <t>@ethstatus | Ex-Tweep | Weekends are for eating carbs _xD83C__xDF55_ &amp; petting dogs</t>
  </si>
  <si>
    <t>Co-founder &amp; CEO of @ethstatus. #ethereum contributor. Building modern tools for the informal economy #crypto, #p2p communications, #privacy &amp; #humanrights</t>
  </si>
  <si>
    <t>Building an open source, secure &amp; private messenger, crypto wallet, and web3 browser. Join the Status Public Channel – https://t.co/1CNcPcMudZ</t>
  </si>
  <si>
    <t>Sharing latest cryptocurrency news! _xD83D__xDE00__xD83D__xDE06_</t>
  </si>
  <si>
    <t>Collect, analyze and visualize connected data. We specialize in organizational network analysis. #ona #sna #analytics</t>
  </si>
  <si>
    <t>I see graph people.</t>
  </si>
  <si>
    <t>[she/her] Feat. family social work, maths, data science, mental health, and PhD chat_xD83D__xDCF1_Proud Trustee for @svcymru _xD83E__xDD1D_</t>
  </si>
  <si>
    <t>Health Data Scientist \s+ Doctor of Vet Med. Wolf _xD83D__xDC3A_ of NLP streets. I do a bit of soft dev for fun. Building the future ⚙️_xD83D__xDD27_ \n Ask me what the future is?</t>
  </si>
  <si>
    <t>Founder and CEO @Polinode: helping managers &amp; consultants understand and optimise organisations.</t>
  </si>
  <si>
    <t>Catholic, Queer_xD83C__xDFF3_️‍_xD83C__xDF08_, biologist. Collective behaviour, social networks, OSINT. Hate nationalism+authoritarianism. Pro-Assad+Putin trolls get banned on sight</t>
  </si>
  <si>
    <t>@Bellingcat contributor | Networks &amp; Open-Source Intelligence | Human Rights | Counter-Terrorism</t>
  </si>
  <si>
    <t>Founder of Bellingcat. Working on podcasts, books, and other surprises.</t>
  </si>
  <si>
    <t>The Observatory on Social Media (pronounced awe•some) is a research center at Indiana University to study the spread of misinformation on social media</t>
  </si>
  <si>
    <t>Social Media and Political Participation at New York University</t>
  </si>
  <si>
    <t>_xD83D__xDC40__xD83D__xDC64_  Experienced Open Source Intelligence developer, hunter and privacy advocate. ==========================</t>
  </si>
  <si>
    <t>_xD83D__xDC69__xD83C__xDFFB_‍_xD83D__xDCBB_Code with Coffee | Turning data into actionable insights | Feeds from @DATAFYiNG + Sharing some of my readings | No DM_xD83D__xDCA3_</t>
  </si>
  <si>
    <t>Product @Skopenow | #OSINT Practitioner | Writing about OSINT tools and tactics | Host of the @osintpodcast | Creator of https://t.co/seggjNdrJl</t>
  </si>
  <si>
    <t>News and online training content for #HR professionals that want to learn about trends in #PeopleAnalytics,  #FutureofWork and #DigitalHR (an Insight222 brand)</t>
  </si>
  <si>
    <t>Talent Researcher w/ @AccentureRSRCH. PhD Organizational Leadership. #leadership #talent #HR #futureofwork #FoW #behavioraleconomics Views are my own.</t>
  </si>
  <si>
    <t>I study &amp; teach decision-making, influence &amp; negotiation.</t>
  </si>
  <si>
    <t>Nurse-Family Partnership® is a nurse-led, evidence-based public health program that helps transform the lives of vulnerable moms &amp; their babies.</t>
  </si>
  <si>
    <t>Organizational psychologist @Wharton. Books: GIVE AND TAKE, ORIGINALS, OPTION B. Podcast: WorkLife @TEDTalks. Diver. Success is helping others succeed.</t>
  </si>
  <si>
    <t>Bringing industry &amp; academic experts in #PeopleAnalytics to @Wharton to improve people-related decision-making for organizations. #WhartonPAC</t>
  </si>
  <si>
    <t>Trainer who makes the complicated simple! / Avid sports fan #Phillies #PennState #Everton / TV &amp; movie aficionado / #ATD2019 attendee</t>
  </si>
  <si>
    <t>You have content, #LearningRebels makes it stick. Cool tools, cool solutions! Hire Learning Rebels to make your training stick &amp; bring results!</t>
  </si>
  <si>
    <t>Author, blogger, a lifetime of projects. This is a retweet of my blog.</t>
  </si>
  <si>
    <t>Premier Community for Georgia Workplace Learning and Performance Professionals.</t>
  </si>
  <si>
    <t>An experienced team to help you Get Customers and Keep Customers. We deliver results using advanced Assessment, Strategy, Learning and Coaching techniques.</t>
  </si>
  <si>
    <t>Creative learning evangelist, social media aficionado and remover of obstacles. Connect, Collaborate and Inspire.</t>
  </si>
  <si>
    <t>Applying Data Science &amp; Advanced Analytics to Organizational Learning for People Impact and Business Results | Cancer Survivor | Triathlete | Travelin' Fool</t>
  </si>
  <si>
    <t>The world's largest association dedicated to those who develop talent in organizations.</t>
  </si>
  <si>
    <t>Nehal partners with c-suite HR executives across the globe on their strategic initiatives and talent decisions in the areas of talent capabilities and analytics</t>
  </si>
  <si>
    <t>Oracle HCM Evangelist with a passion for research and talent management. Opinions are my own!</t>
  </si>
  <si>
    <t>HR Tech Analyst _xD83D__xDD0E_ | Bersin Landscape Researcher _xD83C__xDFDE_ | Thought Owner _xD83D__xDCAD_</t>
  </si>
  <si>
    <t>HR Strategy Researcher at Deloitte, Storyteller, Integrator, People's Person, Musician, Well-Being Propagator, Love Human Interest Tales, Views my Own_xD83E__xDDD0__xD83E__xDD20__xD83E__xDDED__xD83D__xDDDD_️_xD83E__xDD63_</t>
  </si>
  <si>
    <t>Passionate human capitalist. New mom, consultant, former NY’er &amp; Phoenix Suns fan. Love breaking old rules and making new ones. Follow me on IG @ericavolini.</t>
  </si>
  <si>
    <t>Senior Research Analyst at Bersin by Deloitte. Interested in seemingly unrelated topics - ready to learn something new. Opinions are my own!</t>
  </si>
  <si>
    <t>Your source of news and information on human capital, talent and organizational performance from Deloitte Consulting.</t>
  </si>
  <si>
    <t>Our membership  powers the world’s best managed companies to drive business results through their people.</t>
  </si>
  <si>
    <t>People Analytics @Linkedin</t>
  </si>
  <si>
    <t>Founder @worklytics – Analytics on work and collaboration.
Doughnut stress. Cake it easy.</t>
  </si>
  <si>
    <t>Real-time Analytics on Work and Collaboration. Try now - https://t.co/ip7xyLZShw</t>
  </si>
  <si>
    <t>I'm passionate about the rise of data science in Human Resources. Tweeting about #HRAnalytics, #PeopleAnalytics, #WorkforcePlanning, and #DataScience</t>
  </si>
  <si>
    <t>Founder @LifeWorkOnline | Advisor, Speaker and Writer bringing the #FutureOfWork into the present for organizations. Opinions my own.</t>
  </si>
  <si>
    <t>Children's Miracle Network Hospitals® raises funds and awareness for 170 member children's hospitals across the U.S. and @CMNCanada.</t>
  </si>
  <si>
    <t>Join us for #WorkTrends every Wed 1:30 pm ET - 6:30 pm London. Chatting #HR #HRTech #Leadership #Tech #Biz #Recruiting #futureofwork &amp; more!</t>
  </si>
  <si>
    <t>@Atos Senior Expert. Helping Talent &amp; Customers to growth in a world of permanent transformation⭐@axschat_xD83D__xDCA1_@Plus10org cowork @TalentCulture_xD83D__xDC9C_a11y #HR #SIEx #CSR</t>
  </si>
  <si>
    <t>Chief Advisor at HR Tech Advisor. Advising #HRTech &amp; #HRService vendors how to grow sales via #Partnerships &amp; #Alliances.
Co-founder @HRTechAlliances _xD83E__xDD1D_</t>
  </si>
  <si>
    <t>#WatsonTalent - All things #HR, #HRTech &amp; how #AI is helping HR teams transform recruitment + retain top talent. Follows IBM Social Computing Guidelines.</t>
  </si>
  <si>
    <t>CEO @TalentCulture | #WorkTrends Wed 1:30 - 2pm EST Analyst - Brand Strategist - Podcaster | #HR #Tech #Digital #Entrepreneur #FutureOfWork @Forbes</t>
  </si>
  <si>
    <t>Advisor, Speaker; Board Member at Motivis Learning and HRCI.</t>
  </si>
  <si>
    <t>From start-up beginnings, UNLEASH has helped shape, shake-up and disrupt the #HR industry globally with the world's #1 events on the #FutureofWork and #HRTech.</t>
  </si>
  <si>
    <t>#PeopleAnalytics #HRTech #EBHR #employeengagement #ona #iopsych #systemsthinker #hypersentient #Peopleanalytics #borinquena #ADP - tweets are my own _xD83E__xDD84_</t>
  </si>
  <si>
    <t>TrustSphere is a pioneer in #RelationshipAnalytics. Using #OrganizationalNetworkAnalysis, it helps organizations leverage their collective relationship network.</t>
  </si>
  <si>
    <t>B2B Marketer| Network/Community Developer | Entrepreneur | Husband &amp; Dad | Biggest fan &amp; proud son of Monica Herbert</t>
  </si>
  <si>
    <t>When the world wants answers about the future of work and the future for workers, ManpowerGroup is here.</t>
  </si>
  <si>
    <t>I write about people at work. Latest book: https://www.amazon.com/Why-Many-Incompetent-Become-Leaders-ebook/dp/B07FQVCX8D @ManpowerGroup @Columbia @UCL</t>
  </si>
  <si>
    <t>#HRdigitalBE Community Twitter | bringing souls together on #digital #HRtrends #futureofwork | Tweets by @Splehier &amp; @cvandeneede</t>
  </si>
  <si>
    <t>We're a scrappy research &amp; advisory firm focusing on human capital.</t>
  </si>
  <si>
    <t>HRCurator is @DaveMillner; the focus is to curate insights &amp; consulting solutions that ensure HR delivers real value by being more commercial</t>
  </si>
  <si>
    <t>Father. Coach. Speaker. Writer. Talent advisor. Agent for individual, team, organization, &amp; social change. https://t.co/mVkVbFEMKO</t>
  </si>
  <si>
    <t>Co-founder, RedThread Research, former Bersin by Deloitte.  MBA UC Berkeley. Mom. Outdoor lover &amp; explorer. http://staciagarr.com</t>
  </si>
  <si>
    <t>#PeopleAnalytics leader &amp; advisor | Award winning writer, speaker &amp; conference chair | Future of Work | Director http://insight222.com &amp; @myHRfuture | @LFC</t>
  </si>
  <si>
    <t>#hrtech startup adviser. 22 yr Oracle HCM &amp; Benefit platform architect. Benefits tech, ACA navigation &amp; total rewards. #futureofwork &amp; workforce tech curator</t>
  </si>
  <si>
    <t>HR, Talent, Time Management, Benefits and Payroll.  Informed by data and designed for people.</t>
  </si>
  <si>
    <t>writer, photographer, attorney, law professor. I think in public.</t>
  </si>
  <si>
    <t>tweets are my own.</t>
  </si>
  <si>
    <t>Interaction designer interested in how people think, with a focus on data visualization, biology, and money.
Discoverer of the banner blindness phenom.</t>
  </si>
  <si>
    <t>Founder @rosenfeldmedia, co-curator DesignOps Summit &amp; Enterprise Experience conferences, podcaster at https://t.co/9WSl8bhaPt</t>
  </si>
  <si>
    <t>TRTech is an industry-driven,not-for-profit tech commercialization co. that fast tracks ICT innovation to market. Our mandate is to grow the ICT industry.</t>
  </si>
  <si>
    <t>VP Marketing at @AbsenceSoft • @USArmy Veteran • #ImpactMatters Chat Mon 7pm ET • #CCE2019 • #DMEC • #DF19 • #Salesforce • I Follow Jesus</t>
  </si>
  <si>
    <t>Energetic #emplaw attorney, SHRM-SCP, speaker &amp; Mommom. I love #HR, #compliance, #HRtech, #training &amp; ending sexual harassment. Tweets ≠ legal advice. (She/Her)</t>
  </si>
  <si>
    <t>The international annual town meeting for everything related to HR Technology. Join us Oct. 1-4, 2019 @VenetianVegas, Las Vegas #HRTechConf</t>
  </si>
  <si>
    <t>IHRIM is the community for sharing expert knowledge that leverages 
HR systems, technologies, and analytics for business excellence.</t>
  </si>
  <si>
    <t>Amplifying the voice of the customer in Enterprise Software. Helping customers find a partner other customers trust.</t>
  </si>
  <si>
    <t>The premier publication focused on strategic issues in #HR since 1987. Producers of @HRTechConf &amp; @BenefitsConf #HRTechTopInfluencers</t>
  </si>
  <si>
    <t>Talent Strategist &amp; Business Leader | Speaker | Writer | Random Fact Sponge | #DisruptHR #Denver | #HROS | My tweets are my own | photo by Victorio Milian</t>
  </si>
  <si>
    <t>Corporate Talent, HR, &amp; Learning Analyst, founder of Bersin by Deloitte and Bersin Academy. Research, education, advisory services on HR, management, HR tech.</t>
  </si>
  <si>
    <t>Global</t>
  </si>
  <si>
    <t>Remote :)</t>
  </si>
  <si>
    <t>Worldwide</t>
  </si>
  <si>
    <t>Louisville, KY</t>
  </si>
  <si>
    <t>Berlin, Germany</t>
  </si>
  <si>
    <t>BERLIN</t>
  </si>
  <si>
    <t>Zug, Switzerland</t>
  </si>
  <si>
    <t>대한민국 서울</t>
  </si>
  <si>
    <t>Buenos Aires</t>
  </si>
  <si>
    <t>Newport, Wales</t>
  </si>
  <si>
    <t>England</t>
  </si>
  <si>
    <t>Sydney, Australia</t>
  </si>
  <si>
    <t>Nederland</t>
  </si>
  <si>
    <t>Back and forth to The Netherlands</t>
  </si>
  <si>
    <t>Bloomington, IN</t>
  </si>
  <si>
    <t>New York City, NY</t>
  </si>
  <si>
    <t>Phantásien</t>
  </si>
  <si>
    <t>Australia</t>
  </si>
  <si>
    <t>Neptune</t>
  </si>
  <si>
    <t>United Kingdom</t>
  </si>
  <si>
    <t>Philadelphia, PA</t>
  </si>
  <si>
    <t>Philly</t>
  </si>
  <si>
    <t>United States</t>
  </si>
  <si>
    <t>Philadelphia, USA</t>
  </si>
  <si>
    <t>Chicago, IL</t>
  </si>
  <si>
    <t>New York</t>
  </si>
  <si>
    <t>Atlanta, GA</t>
  </si>
  <si>
    <t>Earth</t>
  </si>
  <si>
    <t>_xD83D__xDC69__xD83C__xDFFB_‍_xD83D__xDCBC_She/Her _xD83C__xDF0E_ Global</t>
  </si>
  <si>
    <t>Ohio</t>
  </si>
  <si>
    <t>Hyderabad, India</t>
  </si>
  <si>
    <t>Scottsdale, AZ</t>
  </si>
  <si>
    <t>California</t>
  </si>
  <si>
    <t>New York, NY</t>
  </si>
  <si>
    <t>New York, USA</t>
  </si>
  <si>
    <t>Berkeley, CA</t>
  </si>
  <si>
    <t>Seattle</t>
  </si>
  <si>
    <t>North America</t>
  </si>
  <si>
    <t>Cambridge, MA</t>
  </si>
  <si>
    <t>Cork, London, Lisbon, Munich</t>
  </si>
  <si>
    <t>West Chester, PA</t>
  </si>
  <si>
    <t>Nevada</t>
  </si>
  <si>
    <t>Paris, France</t>
  </si>
  <si>
    <t>North Attleboro, MA</t>
  </si>
  <si>
    <t>Canada</t>
  </si>
  <si>
    <t>Milwaukee, WI</t>
  </si>
  <si>
    <t>NYC</t>
  </si>
  <si>
    <t>Brussels, Belgium</t>
  </si>
  <si>
    <t>San Francisco, CA</t>
  </si>
  <si>
    <t>St Albans, UK</t>
  </si>
  <si>
    <t>Santa Cruz, CA, USA</t>
  </si>
  <si>
    <t>San Francisco Bay Area</t>
  </si>
  <si>
    <t>London | On stage | On a plane</t>
  </si>
  <si>
    <t>California, USA</t>
  </si>
  <si>
    <t>All over the world</t>
  </si>
  <si>
    <t>Healdsburg, CA</t>
  </si>
  <si>
    <t>Silicon Valley</t>
  </si>
  <si>
    <t>iPhone: 40.671211,-73.979843</t>
  </si>
  <si>
    <t>Western Canada</t>
  </si>
  <si>
    <t>Salmon Creek, WA</t>
  </si>
  <si>
    <t>Minneapolis, MN</t>
  </si>
  <si>
    <t>Las Vegas</t>
  </si>
  <si>
    <t>Horsham, PA</t>
  </si>
  <si>
    <t>http://justproductjobs.com</t>
  </si>
  <si>
    <t>https://workremotely.io</t>
  </si>
  <si>
    <t>http://www.wfh.io</t>
  </si>
  <si>
    <t>https://weworkremotely.com</t>
  </si>
  <si>
    <t>http://hiringremote.work</t>
  </si>
  <si>
    <t>https://t.co/GUyV8yjMJB</t>
  </si>
  <si>
    <t>https://t.co/4jZ0ylksbx</t>
  </si>
  <si>
    <t>https://ethereum.network</t>
  </si>
  <si>
    <t>https://t.co/Iqs1Ei0SU6</t>
  </si>
  <si>
    <t>https://t.co/6riI2eNuDg</t>
  </si>
  <si>
    <t>https://t.co/vPKkGKPZkb</t>
  </si>
  <si>
    <t>http://ninadicara.wordpress.com</t>
  </si>
  <si>
    <t>https://t.co/QByBaXPSiv</t>
  </si>
  <si>
    <t>https://t.co/Ief54SF1Xp</t>
  </si>
  <si>
    <t>https://t.co/rp4VxXEoNJ</t>
  </si>
  <si>
    <t>http://osome.iuni.iu.edu/</t>
  </si>
  <si>
    <t>http://t.co/FsI1C76keg</t>
  </si>
  <si>
    <t>https://t.co/6qEpyK0ayF</t>
  </si>
  <si>
    <t>http://datafying.com.au</t>
  </si>
  <si>
    <t>https://t.co/ogyNNcLAPQ</t>
  </si>
  <si>
    <t>https://t.co/K7IpYzPeS8</t>
  </si>
  <si>
    <t>https://t.co/tIXIXs3voq</t>
  </si>
  <si>
    <t>https://t.co/aWTYBp2SVY</t>
  </si>
  <si>
    <t>https://t.co/4NjuvScX5Y</t>
  </si>
  <si>
    <t>https://t.co/OEBqDra8tq</t>
  </si>
  <si>
    <t>https://t.co/18hgMjhHbh</t>
  </si>
  <si>
    <t>https://t.co/whWOh2EXzC</t>
  </si>
  <si>
    <t>https://t.co/lLX4kPuWTo</t>
  </si>
  <si>
    <t>https://seths.blog</t>
  </si>
  <si>
    <t>https://t.co/XNadgOSinB</t>
  </si>
  <si>
    <t>https://t.co/0TVKD9JHT5</t>
  </si>
  <si>
    <t>http://www.linkedin.com/in/panetti</t>
  </si>
  <si>
    <t>https://t.co/AOUY1ITjar</t>
  </si>
  <si>
    <t>http://www.oprah.com</t>
  </si>
  <si>
    <t>http://t.co/iNJbYTZdVq</t>
  </si>
  <si>
    <t>https://t.co/Jteu9ThUvL</t>
  </si>
  <si>
    <t>https://t.co/JYFAvFGB5a</t>
  </si>
  <si>
    <t>https://t.co/KI2eSpYVqF</t>
  </si>
  <si>
    <t>http://www.bersin.com</t>
  </si>
  <si>
    <t>https://t.co/lCDVpuQz4r</t>
  </si>
  <si>
    <t>http://t.co/ip7xyMht94</t>
  </si>
  <si>
    <t>https://t.co/ip7xyLZShw</t>
  </si>
  <si>
    <t>https://t.co/jhrkNGenWD</t>
  </si>
  <si>
    <t>http://www.davidcorfield.info</t>
  </si>
  <si>
    <t>http://t.co/kDECBIYqoP</t>
  </si>
  <si>
    <t>https://t.co/f54bDOQafL</t>
  </si>
  <si>
    <t>http://www.talentculture.com</t>
  </si>
  <si>
    <t>https://www.linkedin.com/in/antoniovieirasantos</t>
  </si>
  <si>
    <t>http://t.co/TRHj8Q2u88</t>
  </si>
  <si>
    <t>https://www.ibm.com/watson/talent/</t>
  </si>
  <si>
    <t>https://t.co/XT9ygcD8xU</t>
  </si>
  <si>
    <t>http://www.unleashgroup.io</t>
  </si>
  <si>
    <t>https://t.co/c56cU0bujk</t>
  </si>
  <si>
    <t>http://www.trustsphere.com/</t>
  </si>
  <si>
    <t>http://www.manpowergroup.com</t>
  </si>
  <si>
    <t>http://www.drtomas.com</t>
  </si>
  <si>
    <t>http://www.hrdigital.be</t>
  </si>
  <si>
    <t>http://www.redthreadresearch.com</t>
  </si>
  <si>
    <t>https://uk.linkedin.com/in/davemillner</t>
  </si>
  <si>
    <t>https://t.co/UhhUCrpfIJ</t>
  </si>
  <si>
    <t>http://staciagarr.com</t>
  </si>
  <si>
    <t>http://davidrgreen.com</t>
  </si>
  <si>
    <t>http://t.co/3RRT2v6quT</t>
  </si>
  <si>
    <t>https://t.co/ex6g4MkH4e</t>
  </si>
  <si>
    <t>http://t.co/m1ENPXzsvI</t>
  </si>
  <si>
    <t>http://t.co/poWKZWUjR6</t>
  </si>
  <si>
    <t>http://www.trtech.ca</t>
  </si>
  <si>
    <t>https://t.co/4dUtZlkLZl</t>
  </si>
  <si>
    <t>https://t.co/tdChvAZDDj</t>
  </si>
  <si>
    <t>https://t.co/txpASfRhbN</t>
  </si>
  <si>
    <t>http://t.co/GpnUdrPg</t>
  </si>
  <si>
    <t>http://www.HRExecutive.com</t>
  </si>
  <si>
    <t>http://survivingleadership.blog</t>
  </si>
  <si>
    <t>https://t.co/hGi6Gcfv7G</t>
  </si>
  <si>
    <t>Central Time (US &amp; Canada)</t>
  </si>
  <si>
    <t>https://pbs.twimg.com/profile_banners/778879071174307840/1474534657</t>
  </si>
  <si>
    <t>https://pbs.twimg.com/profile_banners/4904651914/1455482380</t>
  </si>
  <si>
    <t>https://pbs.twimg.com/profile_banners/2176790760/1565640456</t>
  </si>
  <si>
    <t>https://pbs.twimg.com/profile_banners/3015450400/1555937075</t>
  </si>
  <si>
    <t>https://pbs.twimg.com/profile_banners/889470784397299713/1500901457</t>
  </si>
  <si>
    <t>https://pbs.twimg.com/profile_banners/735912389091151872/1465674940</t>
  </si>
  <si>
    <t>https://pbs.twimg.com/profile_banners/3835365303/1454021422</t>
  </si>
  <si>
    <t>https://pbs.twimg.com/profile_banners/147664320/1543608858</t>
  </si>
  <si>
    <t>https://pbs.twimg.com/profile_banners/1144050390/1565856941</t>
  </si>
  <si>
    <t>https://pbs.twimg.com/profile_banners/774689518767181828/1556291092</t>
  </si>
  <si>
    <t>https://pbs.twimg.com/profile_banners/959659082956156928/1519402210</t>
  </si>
  <si>
    <t>https://pbs.twimg.com/profile_banners/2251514948/1527218654</t>
  </si>
  <si>
    <t>https://pbs.twimg.com/profile_banners/821243396/1548011993</t>
  </si>
  <si>
    <t>https://pbs.twimg.com/profile_banners/14074488/1566403744</t>
  </si>
  <si>
    <t>https://pbs.twimg.com/profile_banners/226698188/1569438645</t>
  </si>
  <si>
    <t>https://pbs.twimg.com/profile_banners/347721539/1539076600</t>
  </si>
  <si>
    <t>https://pbs.twimg.com/profile_banners/466083800/1444347866</t>
  </si>
  <si>
    <t>https://pbs.twimg.com/profile_banners/249156491/1553077779</t>
  </si>
  <si>
    <t>https://pbs.twimg.com/profile_banners/2589541577/1402153468</t>
  </si>
  <si>
    <t>https://pbs.twimg.com/profile_banners/288755234/1564490847</t>
  </si>
  <si>
    <t>https://pbs.twimg.com/profile_banners/187521608/1365222840</t>
  </si>
  <si>
    <t>https://pbs.twimg.com/profile_banners/1090566702/1363378161</t>
  </si>
  <si>
    <t>https://pbs.twimg.com/profile_banners/2550600458/1559991276</t>
  </si>
  <si>
    <t>https://pbs.twimg.com/profile_banners/2782310810/1539169321</t>
  </si>
  <si>
    <t>https://pbs.twimg.com/profile_banners/2341615700/1559064632</t>
  </si>
  <si>
    <t>https://pbs.twimg.com/profile_banners/1009744749400657920/1545337466</t>
  </si>
  <si>
    <t>https://pbs.twimg.com/profile_banners/140863074/1561515785</t>
  </si>
  <si>
    <t>https://pbs.twimg.com/profile_banners/24240392/1513077099</t>
  </si>
  <si>
    <t>https://pbs.twimg.com/profile_banners/88996071/1563224044</t>
  </si>
  <si>
    <t>https://pbs.twimg.com/profile_banners/1059273780/1552414634</t>
  </si>
  <si>
    <t>https://pbs.twimg.com/profile_banners/2196593472/1526360956</t>
  </si>
  <si>
    <t>https://pbs.twimg.com/profile_banners/7510262/1399134141</t>
  </si>
  <si>
    <t>https://pbs.twimg.com/profile_banners/16104051/1547330566</t>
  </si>
  <si>
    <t>https://pbs.twimg.com/profile_banners/17825445/1433445621</t>
  </si>
  <si>
    <t>https://pbs.twimg.com/profile_banners/21444327/1419283909</t>
  </si>
  <si>
    <t>https://pbs.twimg.com/profile_banners/388326064/1513269061</t>
  </si>
  <si>
    <t>https://pbs.twimg.com/profile_banners/14366825/1403889264</t>
  </si>
  <si>
    <t>https://pbs.twimg.com/profile_banners/19557673/1553267727</t>
  </si>
  <si>
    <t>https://pbs.twimg.com/profile_banners/19397785/1419227197</t>
  </si>
  <si>
    <t>https://pbs.twimg.com/profile_banners/21198456/1487008014</t>
  </si>
  <si>
    <t>https://pbs.twimg.com/profile_banners/717705800672628737/1459951343</t>
  </si>
  <si>
    <t>https://pbs.twimg.com/profile_banners/1042080849070620672/1537287175</t>
  </si>
  <si>
    <t>https://pbs.twimg.com/profile_banners/276089316/1449514138</t>
  </si>
  <si>
    <t>https://pbs.twimg.com/profile_banners/728620325710213121/1553705417</t>
  </si>
  <si>
    <t>https://pbs.twimg.com/profile_banners/190381585/1554836875</t>
  </si>
  <si>
    <t>https://pbs.twimg.com/profile_banners/18770865/1555672097</t>
  </si>
  <si>
    <t>https://pbs.twimg.com/profile_banners/22474467/1441405409</t>
  </si>
  <si>
    <t>https://pbs.twimg.com/profile_banners/3084530025/1454964948</t>
  </si>
  <si>
    <t>https://pbs.twimg.com/profile_banners/137705522/1430443985</t>
  </si>
  <si>
    <t>https://pbs.twimg.com/profile_banners/878577432/1559943875</t>
  </si>
  <si>
    <t>https://pbs.twimg.com/profile_banners/38706540/1564112601</t>
  </si>
  <si>
    <t>https://pbs.twimg.com/profile_banners/21213658/1553270306</t>
  </si>
  <si>
    <t>https://pbs.twimg.com/profile_banners/19485870/1572102729</t>
  </si>
  <si>
    <t>https://pbs.twimg.com/profile_banners/2445541970/1561153834</t>
  </si>
  <si>
    <t>https://pbs.twimg.com/profile_banners/38187092/1565012508</t>
  </si>
  <si>
    <t>https://pbs.twimg.com/profile_banners/22634164/1553127722</t>
  </si>
  <si>
    <t>https://pbs.twimg.com/profile_banners/276388413/1564659065</t>
  </si>
  <si>
    <t>https://pbs.twimg.com/profile_banners/89371670/1555600974</t>
  </si>
  <si>
    <t>https://pbs.twimg.com/profile_banners/362243400/1559894317</t>
  </si>
  <si>
    <t>https://pbs.twimg.com/profile_banners/274308358/1569219429</t>
  </si>
  <si>
    <t>https://pbs.twimg.com/profile_banners/135421237/1568926716</t>
  </si>
  <si>
    <t>https://pbs.twimg.com/profile_banners/776463631261327360/1508828367</t>
  </si>
  <si>
    <t>https://pbs.twimg.com/profile_banners/942783393993056256/1536549915</t>
  </si>
  <si>
    <t>https://pbs.twimg.com/profile_banners/95711125/1540286756</t>
  </si>
  <si>
    <t>https://pbs.twimg.com/profile_banners/76728759/1540856683</t>
  </si>
  <si>
    <t>https://pbs.twimg.com/profile_banners/241279251/1434397805</t>
  </si>
  <si>
    <t>https://pbs.twimg.com/profile_banners/958587145/1523737518</t>
  </si>
  <si>
    <t>https://pbs.twimg.com/profile_banners/19992977/1552296413</t>
  </si>
  <si>
    <t>https://pbs.twimg.com/profile_banners/19496567/1560569493</t>
  </si>
  <si>
    <t>https://pbs.twimg.com/profile_banners/1760431/1398714961</t>
  </si>
  <si>
    <t>https://pbs.twimg.com/profile_banners/1176881850/1428437687</t>
  </si>
  <si>
    <t>https://pbs.twimg.com/profile_banners/16267003/1568396776</t>
  </si>
  <si>
    <t>https://pbs.twimg.com/profile_banners/2205314772/1404747466</t>
  </si>
  <si>
    <t>https://pbs.twimg.com/profile_banners/56995054/1520961034</t>
  </si>
  <si>
    <t>https://pbs.twimg.com/profile_banners/21697102/1532894592</t>
  </si>
  <si>
    <t>https://pbs.twimg.com/profile_banners/1387547190/1561556480</t>
  </si>
  <si>
    <t>https://pbs.twimg.com/profile_banners/218600278/1565016717</t>
  </si>
  <si>
    <t>https://pbs.twimg.com/profile_banners/465785226/1514301488</t>
  </si>
  <si>
    <t>https://pbs.twimg.com/profile_banners/14211474/1526253531</t>
  </si>
  <si>
    <t>http://abs.twimg.com/images/themes/theme1/bg.png</t>
  </si>
  <si>
    <t>http://abs.twimg.com/images/themes/theme18/bg.gif</t>
  </si>
  <si>
    <t>http://abs.twimg.com/images/themes/theme4/bg.gif</t>
  </si>
  <si>
    <t>http://abs.twimg.com/images/themes/theme13/bg.gif</t>
  </si>
  <si>
    <t>http://abs.twimg.com/images/themes/theme15/bg.png</t>
  </si>
  <si>
    <t>http://abs.twimg.com/images/themes/theme16/bg.gif</t>
  </si>
  <si>
    <t>http://abs.twimg.com/images/themes/theme14/bg.gif</t>
  </si>
  <si>
    <t>http://abs.twimg.com/images/themes/theme6/bg.gif</t>
  </si>
  <si>
    <t>http://abs.twimg.com/images/themes/theme7/bg.gif</t>
  </si>
  <si>
    <t>http://abs.twimg.com/images/themes/theme5/bg.gif</t>
  </si>
  <si>
    <t>http://abs.twimg.com/images/themes/theme10/bg.gif</t>
  </si>
  <si>
    <t>http://abs.twimg.com/images/themes/theme9/bg.gif</t>
  </si>
  <si>
    <t>http://abs.twimg.com/images/themes/theme3/bg.gif</t>
  </si>
  <si>
    <t>http://abs.twimg.com/images/themes/theme2/bg.gif</t>
  </si>
  <si>
    <t>http://pbs.twimg.com/profile_images/1107951518743961601/FPcCa8Wy_normal.jpg</t>
  </si>
  <si>
    <t>http://pbs.twimg.com/profile_images/1161914640361594882/Yd3kZB4-_normal.jpg</t>
  </si>
  <si>
    <t>http://pbs.twimg.com/profile_images/966759182589308928/s5rZXoWk_normal.jpg</t>
  </si>
  <si>
    <t>http://pbs.twimg.com/profile_images/1079848045968265216/ZAw7SPQn_normal.jpg</t>
  </si>
  <si>
    <t>http://pbs.twimg.com/profile_images/475292134401011712/aPEdzaL4_normal.png</t>
  </si>
  <si>
    <t>http://pbs.twimg.com/profile_images/1048948642231570437/rJyDfAOW_normal.jpg</t>
  </si>
  <si>
    <t>http://pbs.twimg.com/profile_images/1121762921/viewer_normal.png</t>
  </si>
  <si>
    <t>http://pbs.twimg.com/profile_images/3577885392/5e53fffacf94506a319c0a99acedebc0_normal.jpeg</t>
  </si>
  <si>
    <t>http://pbs.twimg.com/profile_images/1044184693128794113/E58ZmBzw_normal.jpg</t>
  </si>
  <si>
    <t>http://pbs.twimg.com/profile_images/1049979064767803392/U76q-hCq_normal.jpg</t>
  </si>
  <si>
    <t>http://pbs.twimg.com/profile_images/1031636970600984576/NYCizU6V_normal.jpg</t>
  </si>
  <si>
    <t>http://pbs.twimg.com/profile_images/1075849698869694465/VXK4ko1x_normal.jpg</t>
  </si>
  <si>
    <t>http://pbs.twimg.com/profile_images/1143706210790760454/BBZFP59m_normal.jpg</t>
  </si>
  <si>
    <t>http://pbs.twimg.com/profile_images/939552382425419776/rPXDrfqn_normal.jpg</t>
  </si>
  <si>
    <t>http://pbs.twimg.com/profile_images/1150872676958953473/X1gkBdpm_normal.png</t>
  </si>
  <si>
    <t>http://pbs.twimg.com/profile_images/657898413913083904/U0uvDqz5_normal.jpg</t>
  </si>
  <si>
    <t>http://pbs.twimg.com/profile_images/1099048461197082626/G3ZddKYU_normal.png</t>
  </si>
  <si>
    <t>http://pbs.twimg.com/profile_images/693488212807933952/vP0mGc3C_normal.jpg</t>
  </si>
  <si>
    <t>http://pbs.twimg.com/profile_images/456123187420352512/OgweGphe_normal.png</t>
  </si>
  <si>
    <t>http://pbs.twimg.com/profile_images/935270007331749888/xZNXud5R_normal.jpg</t>
  </si>
  <si>
    <t>http://pbs.twimg.com/profile_images/547144584656994304/fnWvP9Qb_normal.png</t>
  </si>
  <si>
    <t>http://pbs.twimg.com/profile_images/941334165080834048/bPhq_Yk0_normal.jpg</t>
  </si>
  <si>
    <t>http://pbs.twimg.com/profile_images/476145890797699073/U0cLtYdo_normal.png</t>
  </si>
  <si>
    <t>http://pbs.twimg.com/profile_images/1109111343221608450/ptf6tOqN_normal.jpg</t>
  </si>
  <si>
    <t>http://pbs.twimg.com/profile_images/1123359369570148353/Mh-Rf4Sk_normal.jpg</t>
  </si>
  <si>
    <t>http://pbs.twimg.com/profile_images/1129083650342043653/aho-lSaS_normal.png</t>
  </si>
  <si>
    <t>http://pbs.twimg.com/profile_images/724539694311178242/G0cqd40Z_normal.jpg</t>
  </si>
  <si>
    <t>http://pbs.twimg.com/profile_images/911314529673469952/Dqt6eOeV_normal.jpg</t>
  </si>
  <si>
    <t>http://pbs.twimg.com/profile_images/1042081992819531777/PeDbzuRe_normal.jpg</t>
  </si>
  <si>
    <t>http://pbs.twimg.com/profile_images/673937044347850752/Bt89Y00v_normal.jpg</t>
  </si>
  <si>
    <t>http://pbs.twimg.com/profile_images/1095882994101846016/GiMm9pNL_normal.jpg</t>
  </si>
  <si>
    <t>http://pbs.twimg.com/profile_images/728622687174709248/sThucmwt_normal.jpg</t>
  </si>
  <si>
    <t>http://pbs.twimg.com/profile_images/743075793794793474/kweA7Tf5_normal.jpg</t>
  </si>
  <si>
    <t>http://pbs.twimg.com/profile_images/911320052560838656/_P6x0FVc_normal.jpg</t>
  </si>
  <si>
    <t>http://pbs.twimg.com/profile_images/1080645469628289024/oPENzlpP_normal.jpg</t>
  </si>
  <si>
    <t>http://pbs.twimg.com/profile_images/1150273850363408384/1TANPGZQ_normal.jpg</t>
  </si>
  <si>
    <t>http://pbs.twimg.com/profile_images/596334818817921026/ywmrXoUO_normal.png</t>
  </si>
  <si>
    <t>http://pbs.twimg.com/profile_images/822249357294575618/ICjm7fn__normal.jpg</t>
  </si>
  <si>
    <t>http://pbs.twimg.com/profile_images/1137113021027774464/PwS8bAGK_normal.png</t>
  </si>
  <si>
    <t>http://pbs.twimg.com/profile_images/513113373815623680/-lRdjRna_normal.jpeg</t>
  </si>
  <si>
    <t>http://pbs.twimg.com/profile_images/760239205351948288/ltra6HWE_normal.jpg</t>
  </si>
  <si>
    <t>http://pbs.twimg.com/profile_images/855125549810712576/QQdRRFep_normal.jpg</t>
  </si>
  <si>
    <t>http://pbs.twimg.com/profile_images/1188476908008292352/K8s-QNo6_normal.jpg</t>
  </si>
  <si>
    <t>http://pbs.twimg.com/profile_images/459034422688227328/9bqwYpmR_normal.jpeg</t>
  </si>
  <si>
    <t>http://pbs.twimg.com/profile_images/1026539374098305024/J9hJQLPZ_normal.jpg</t>
  </si>
  <si>
    <t>http://pbs.twimg.com/profile_images/745596307864174594/YKw8yQNt_normal.jpg</t>
  </si>
  <si>
    <t>http://pbs.twimg.com/profile_images/2758030206/287b99f1a9e5ff9f5403e80c25c5b792_normal.jpeg</t>
  </si>
  <si>
    <t>http://pbs.twimg.com/profile_images/1092446698385952774/rrlbpDkH_normal.jpg</t>
  </si>
  <si>
    <t>http://pbs.twimg.com/profile_images/673225755891920896/GB_y3BDg_normal.jpg</t>
  </si>
  <si>
    <t>http://pbs.twimg.com/profile_images/1145661313055637504/U1H4Jczr_normal.png</t>
  </si>
  <si>
    <t>http://pbs.twimg.com/profile_images/1038991957840646146/-IimS6Ds_normal.jpg</t>
  </si>
  <si>
    <t>http://pbs.twimg.com/profile_images/1116860652117565440/z2CGCzGM_normal.png</t>
  </si>
  <si>
    <t>http://pbs.twimg.com/profile_images/378800000635764436/4d6e050bd668913fd01c2c9a5e0d3a11_normal.jpeg</t>
  </si>
  <si>
    <t>http://pbs.twimg.com/profile_images/1104020099638407168/qy4kHytW_normal.png</t>
  </si>
  <si>
    <t>http://pbs.twimg.com/profile_images/572829775527600130/bqi48raI_normal.jpeg</t>
  </si>
  <si>
    <t>http://pbs.twimg.com/profile_images/465966833070112768/F6-U7OZf_normal.jpeg</t>
  </si>
  <si>
    <t>http://pbs.twimg.com/profile_images/3253129025/fdf1602c7ec05ab531382673990b9486_normal.jpeg</t>
  </si>
  <si>
    <t>http://pbs.twimg.com/profile_images/775489244936581120/6dRw-EzR_normal.jpg</t>
  </si>
  <si>
    <t>http://pbs.twimg.com/profile_images/700002718241296384/tBkGjcsU_normal.jpg</t>
  </si>
  <si>
    <t>http://pbs.twimg.com/profile_images/1019548967384821760/Plx0d0Q-_normal.jpg</t>
  </si>
  <si>
    <t>http://pbs.twimg.com/profile_images/1027773893753200641/_yQO_hEn_normal.jpg</t>
  </si>
  <si>
    <t>http://pbs.twimg.com/profile_images/1164175625256677376/LIMV_eeO_normal.jpg</t>
  </si>
  <si>
    <t>http://pbs.twimg.com/profile_images/945675089009295360/oucR7ofS_normal.jpg</t>
  </si>
  <si>
    <t>http://pbs.twimg.com/profile_images/2869484348/9ffaeb3cd186c9dc6ff174fa81b4bb9c_normal.jpeg</t>
  </si>
  <si>
    <t>Open Twitter Page for This Person</t>
  </si>
  <si>
    <t>https://twitter.com/justproductjobs</t>
  </si>
  <si>
    <t>https://twitter.com/workremotelyio</t>
  </si>
  <si>
    <t>https://twitter.com/wfhio</t>
  </si>
  <si>
    <t>https://twitter.com/weworkremotely</t>
  </si>
  <si>
    <t>https://twitter.com/hiringremote</t>
  </si>
  <si>
    <t>https://twitter.com/workrolldotcom</t>
  </si>
  <si>
    <t>https://twitter.com/iheartremotewk</t>
  </si>
  <si>
    <t>https://twitter.com/ethereumnetw</t>
  </si>
  <si>
    <t>https://twitter.com/rageonmeh</t>
  </si>
  <si>
    <t>https://twitter.com/jarradhope</t>
  </si>
  <si>
    <t>https://twitter.com/ethstatus</t>
  </si>
  <si>
    <t>https://twitter.com/how_to_coin</t>
  </si>
  <si>
    <t>https://twitter.com/polinode</t>
  </si>
  <si>
    <t>https://twitter.com/xd17ma</t>
  </si>
  <si>
    <t>https://twitter.com/_holographer_</t>
  </si>
  <si>
    <t>https://twitter.com/ninadicara</t>
  </si>
  <si>
    <t>https://twitter.com/dr_ladeh</t>
  </si>
  <si>
    <t>https://twitter.com/andpitts</t>
  </si>
  <si>
    <t>https://twitter.com/kesterratcliff</t>
  </si>
  <si>
    <t>https://twitter.com/theosint</t>
  </si>
  <si>
    <t>https://twitter.com/eliothiggins</t>
  </si>
  <si>
    <t>https://twitter.com/osome_iu</t>
  </si>
  <si>
    <t>https://twitter.com/smapp_nyu</t>
  </si>
  <si>
    <t>https://twitter.com/noneprivacy</t>
  </si>
  <si>
    <t>https://twitter.com/dd_nana_</t>
  </si>
  <si>
    <t>https://twitter.com/jakecreps</t>
  </si>
  <si>
    <t>https://twitter.com/myhrfuture</t>
  </si>
  <si>
    <t>https://twitter.com/monahank</t>
  </si>
  <si>
    <t>https://twitter.com/bcmassey</t>
  </si>
  <si>
    <t>https://twitter.com/nfp_nursefamily</t>
  </si>
  <si>
    <t>https://twitter.com/adammgrant</t>
  </si>
  <si>
    <t>https://twitter.com/whartonpac</t>
  </si>
  <si>
    <t>https://twitter.com/joshing</t>
  </si>
  <si>
    <t>https://twitter.com/stipton</t>
  </si>
  <si>
    <t>https://twitter.com/thisissethsblog</t>
  </si>
  <si>
    <t>https://twitter.com/atdatlanta</t>
  </si>
  <si>
    <t>https://twitter.com/semanticsgrp</t>
  </si>
  <si>
    <t>https://twitter.com/rjpanetti</t>
  </si>
  <si>
    <t>https://twitter.com/trishuhl</t>
  </si>
  <si>
    <t>https://twitter.com/oprah</t>
  </si>
  <si>
    <t>https://twitter.com/atd</t>
  </si>
  <si>
    <t>https://twitter.com/nangianehal</t>
  </si>
  <si>
    <t>https://twitter.com/caracapretta</t>
  </si>
  <si>
    <t>https://twitter.com/literesearch</t>
  </si>
  <si>
    <t>https://twitter.com/charuratnu</t>
  </si>
  <si>
    <t>https://twitter.com/erica_volini</t>
  </si>
  <si>
    <t>https://twitter.com/erin_hr</t>
  </si>
  <si>
    <t>https://twitter.com/deloittetalent</t>
  </si>
  <si>
    <t>https://twitter.com/bersin</t>
  </si>
  <si>
    <t>https://twitter.com/dwhite612</t>
  </si>
  <si>
    <t>https://twitter.com/parkcoll</t>
  </si>
  <si>
    <t>https://twitter.com/worklytics</t>
  </si>
  <si>
    <t>https://twitter.com/richardrosenow</t>
  </si>
  <si>
    <t>https://twitter.com/davidjcorfield</t>
  </si>
  <si>
    <t>https://twitter.com/1stlookthencook</t>
  </si>
  <si>
    <t>https://twitter.com/cmnhospitals</t>
  </si>
  <si>
    <t>https://twitter.com/talentculture</t>
  </si>
  <si>
    <t>https://twitter.com/akwyz</t>
  </si>
  <si>
    <t>https://twitter.com/hrtechadvisor</t>
  </si>
  <si>
    <t>https://twitter.com/ibmwatsontalent</t>
  </si>
  <si>
    <t>https://twitter.com/meghanmbiro</t>
  </si>
  <si>
    <t>https://twitter.com/chinagorman</t>
  </si>
  <si>
    <t>https://twitter.com/unleashgroup</t>
  </si>
  <si>
    <t>https://twitter.com/mikemmoon</t>
  </si>
  <si>
    <t>https://twitter.com/trustsphere</t>
  </si>
  <si>
    <t>https://twitter.com/b2bspecialist</t>
  </si>
  <si>
    <t>https://twitter.com/manpowergroup</t>
  </si>
  <si>
    <t>https://twitter.com/drtcp</t>
  </si>
  <si>
    <t>https://twitter.com/hrdigitalbe</t>
  </si>
  <si>
    <t>https://twitter.com/redthreadre</t>
  </si>
  <si>
    <t>https://twitter.com/hrcurator</t>
  </si>
  <si>
    <t>https://twitter.com/aladamsen</t>
  </si>
  <si>
    <t>https://twitter.com/staciagarr</t>
  </si>
  <si>
    <t>https://twitter.com/david_green_uk</t>
  </si>
  <si>
    <t>https://twitter.com/martinhoyes</t>
  </si>
  <si>
    <t>https://twitter.com/adp</t>
  </si>
  <si>
    <t>https://twitter.com/heatherbussing</t>
  </si>
  <si>
    <t>https://twitter.com/jilltaksey</t>
  </si>
  <si>
    <t>https://twitter.com/janbenway</t>
  </si>
  <si>
    <t>https://twitter.com/louisrosenfeld</t>
  </si>
  <si>
    <t>https://twitter.com/tr</t>
  </si>
  <si>
    <t>https://twitter.com/zacharyjeans</t>
  </si>
  <si>
    <t>https://twitter.com/k8bischhrlaw</t>
  </si>
  <si>
    <t>https://twitter.com/hrtechconf</t>
  </si>
  <si>
    <t>https://twitter.com/ihrim</t>
  </si>
  <si>
    <t>https://twitter.com/ravenintell</t>
  </si>
  <si>
    <t>https://twitter.com/hrexecmag</t>
  </si>
  <si>
    <t>https://twitter.com/mfaulkner43</t>
  </si>
  <si>
    <t>https://twitter.com/josh_bersin</t>
  </si>
  <si>
    <t>justproductjobs
Polinode: Enterprise Account Executive
https://t.co/JTiCIAA2I6</t>
  </si>
  <si>
    <t>workremotelyio
Polinode: Enterprise Account Executivehttps://weworkremotely.com/remote-jobs/polinode-enterprise-account-executive</t>
  </si>
  <si>
    <t>wfhio
Polinode: Enterprise Account Executive
https://t.co/qPs0AAnmHv</t>
  </si>
  <si>
    <t>weworkremotely
_xD83C__xDF0F_ New Remote Job! Polinode: Enterprise
Account Executive https://t.co/k9MjM9MQK2
#remotework</t>
  </si>
  <si>
    <t>hiringremote
#remotejobs: Polinode: Enterprise
Account Executive https://t.co/5TkE1bq9XF</t>
  </si>
  <si>
    <t>workrolldotcom
Hiring a Remote Full-time Enterprise
Account Executive at Polinode -
Apply here: https://t.co/pfztEs6CIj
#job</t>
  </si>
  <si>
    <t>iheartremotewk
Polinode: Enterprise Account Executive
- https://t.co/ZRSGM6TEru</t>
  </si>
  <si>
    <t>ethereumnetw
Town Hall #42 brings an update
from People Ops on our offsite,
engagement survey, and organizational
mapping. #Istanbul #Ethereum @ethstatus
@polinode @jarradhope #swarm @rageonmeh
https://t.co/HG5fp1xkcb</t>
  </si>
  <si>
    <t xml:space="preserve">rageonmeh
</t>
  </si>
  <si>
    <t xml:space="preserve">jarradhope
</t>
  </si>
  <si>
    <t xml:space="preserve">ethstatus
</t>
  </si>
  <si>
    <t>how_to_coin
RT @EthereumNetw: Town Hall #42
brings an update from People Ops
on our offsite, engagement survey,
and organizational mapping. #Istanbul
#…</t>
  </si>
  <si>
    <t>polinode
@HRTechConf @martinhoyes @Josh_Bersin
@mfaulkner43 @ZacharyJeans @HRExecMag
@HRDigitalBE @k8bischHRLaw @heatherbussing
We have updated the #HRTechConf
network with all Twitter interactions
over the conference: https://t.co/1mczCCEDYD
Top 10 Twitter influencers by total
connections: @HRTechConf @martinhoyes
@Josh_Bersin @mfaulkner43 @ZacharyJeans
@HRExecMag @ADP @HRDigitalBE @heatherbussing</t>
  </si>
  <si>
    <t>xd17ma
RT @EthereumNetw: Town Hall #42
brings an update from People Ops
on our offsite, engagement survey,
and organizational mapping. #Istanbul
#…</t>
  </si>
  <si>
    <t>_holographer_
RT @polinode: View an interactive
network of Twitter interactions
at #PAFOW Philadelphia: https://t.co/B2KtyIZJ6M
Top 10 Twitter influence…</t>
  </si>
  <si>
    <t>ninadicara
@dr_ladeh Credit goes to https://t.co/pKk3gY9PtP
! I tried to do it in Python to
begin with but gave up quite quickly
_xD83D__xDE02_</t>
  </si>
  <si>
    <t xml:space="preserve">dr_ladeh
</t>
  </si>
  <si>
    <t>andpitts
RT @polinode: View an interactive
network of Twitter interactions
at #HRTechConf so far: https://t.co/JeKb0cyokk
Top 10 Twitter influencersâ€¦</t>
  </si>
  <si>
    <t>kesterratcliff
@jakecreps @DD_NaNa_ @noneprivacy
@polinode @SMaPP_NYU @OSoMe_IU
@EliotHiggins @theosint please
do you know of a code function
in a package for Python or an example
I can modify to find transitive
associates? I'm already using NetworkX
and Twint. Thanks! https://t.co/GRf1rd3PhS</t>
  </si>
  <si>
    <t xml:space="preserve">theosint
</t>
  </si>
  <si>
    <t xml:space="preserve">eliothiggins
</t>
  </si>
  <si>
    <t xml:space="preserve">osome_iu
</t>
  </si>
  <si>
    <t xml:space="preserve">smapp_nyu
</t>
  </si>
  <si>
    <t xml:space="preserve">noneprivacy
</t>
  </si>
  <si>
    <t xml:space="preserve">dd_nana_
</t>
  </si>
  <si>
    <t xml:space="preserve">jakecreps
</t>
  </si>
  <si>
    <t xml:space="preserve">myhrfuture
</t>
  </si>
  <si>
    <t xml:space="preserve">monahank
</t>
  </si>
  <si>
    <t xml:space="preserve">bcmassey
</t>
  </si>
  <si>
    <t xml:space="preserve">nfp_nursefamily
</t>
  </si>
  <si>
    <t xml:space="preserve">adammgrant
</t>
  </si>
  <si>
    <t xml:space="preserve">whartonpac
</t>
  </si>
  <si>
    <t xml:space="preserve">joshing
</t>
  </si>
  <si>
    <t xml:space="preserve">stipton
</t>
  </si>
  <si>
    <t xml:space="preserve">thisissethsblog
</t>
  </si>
  <si>
    <t xml:space="preserve">atdatlanta
</t>
  </si>
  <si>
    <t xml:space="preserve">semanticsgrp
</t>
  </si>
  <si>
    <t xml:space="preserve">rjpanetti
</t>
  </si>
  <si>
    <t xml:space="preserve">trishuhl
</t>
  </si>
  <si>
    <t xml:space="preserve">oprah
</t>
  </si>
  <si>
    <t xml:space="preserve">atd
</t>
  </si>
  <si>
    <t xml:space="preserve">nangianehal
</t>
  </si>
  <si>
    <t xml:space="preserve">caracapretta
</t>
  </si>
  <si>
    <t xml:space="preserve">literesearch
</t>
  </si>
  <si>
    <t xml:space="preserve">charuratnu
</t>
  </si>
  <si>
    <t xml:space="preserve">erica_volini
</t>
  </si>
  <si>
    <t xml:space="preserve">erin_hr
</t>
  </si>
  <si>
    <t xml:space="preserve">deloittetalent
</t>
  </si>
  <si>
    <t xml:space="preserve">bersin
</t>
  </si>
  <si>
    <t xml:space="preserve">dwhite612
</t>
  </si>
  <si>
    <t xml:space="preserve">parkcoll
</t>
  </si>
  <si>
    <t xml:space="preserve">worklytics
</t>
  </si>
  <si>
    <t xml:space="preserve">richardrosenow
</t>
  </si>
  <si>
    <t xml:space="preserve">davidjcorfield
</t>
  </si>
  <si>
    <t xml:space="preserve">1stlookthencook
</t>
  </si>
  <si>
    <t xml:space="preserve">cmnhospitals
</t>
  </si>
  <si>
    <t xml:space="preserve">talentculture
</t>
  </si>
  <si>
    <t xml:space="preserve">akwyz
</t>
  </si>
  <si>
    <t xml:space="preserve">hrtechadvisor
</t>
  </si>
  <si>
    <t xml:space="preserve">ibmwatsontalent
</t>
  </si>
  <si>
    <t xml:space="preserve">meghanmbiro
</t>
  </si>
  <si>
    <t xml:space="preserve">chinagorman
</t>
  </si>
  <si>
    <t xml:space="preserve">unleashgroup
</t>
  </si>
  <si>
    <t>mikemmoon
@polinode @martinhoyes @david_green_uk
@StaciaGarr @aladamsen @HRCurator
@redthreadre @HRDigitalBE @drtcp
@ManpowerGroup @TrustSphere So
sad I couldn't make it. Heard great
things.</t>
  </si>
  <si>
    <t xml:space="preserve">trustsphere
</t>
  </si>
  <si>
    <t>b2bspecialist
@polinode Thanks. Q1: So it is
bi-directional if each mentioned
the other? Q2: does the data also
indicate if they are following
each other or what I call "mutual
followers"?</t>
  </si>
  <si>
    <t xml:space="preserve">manpowergroup
</t>
  </si>
  <si>
    <t>drtcp
RT @polinode: View an interactive
network of Twitter interactions
at #PAFOW Philadelphia: https://t.co/B2KtyIZJ6M
Top 10 Twitter influence…</t>
  </si>
  <si>
    <t>hrdigitalbe
RT @martinhoyes: @ravenintell @IHRIM
@HRTechConf #hrtechconf Full Event
@polinode, https://t.co/vsEaYZNb3H
#hr #futureofwork #hrtech #oow19…</t>
  </si>
  <si>
    <t xml:space="preserve">redthreadre
</t>
  </si>
  <si>
    <t>hrcurator
RT @polinode: View an interactive
network of Twitter interactions
at #PAFOW Philadelphia: https://t.co/B2KtyIZJ6M
Top 10 Twitter influence…</t>
  </si>
  <si>
    <t xml:space="preserve">aladamsen
</t>
  </si>
  <si>
    <t xml:space="preserve">staciagarr
</t>
  </si>
  <si>
    <t>david_green_uk
RT @martinhoyes: @redthreadre @StaciaGarr
@aladamsen @david_green_uk #pafow
#polinode, https://t.co/sVeli28CM5
#peopleanalytics #hranalyti…</t>
  </si>
  <si>
    <t>martinhoyes
RT @polinode: View an interactive
network of Twitter connections
at #UNLEASH19: https://t.co/nMxBHfMRRv
Top 10 Twitter influencers by incom…</t>
  </si>
  <si>
    <t xml:space="preserve">adp
</t>
  </si>
  <si>
    <t>heatherbussing
Hey @JillTaksey! https://t.co/HrZLTh8FEX</t>
  </si>
  <si>
    <t xml:space="preserve">jilltaksey
</t>
  </si>
  <si>
    <t>janbenway
@louisrosenfeld Try polinode --
It's been a while since I used
it, but it was pretty simple a
few years back.</t>
  </si>
  <si>
    <t xml:space="preserve">louisrosenfeld
</t>
  </si>
  <si>
    <t xml:space="preserve">tr
</t>
  </si>
  <si>
    <t>zacharyjeans
RT @polinode: @HRTechConf @martinhoyes
@Josh_Bersin @mfaulkner43 @ZacharyJeans
@HRExecMag @HRDigitalBE @k8bischHRLaw
@heatherbussing We hav…</t>
  </si>
  <si>
    <t xml:space="preserve">k8bischhrlaw
</t>
  </si>
  <si>
    <t xml:space="preserve">hrtechconf
</t>
  </si>
  <si>
    <t xml:space="preserve">ihrim
</t>
  </si>
  <si>
    <t xml:space="preserve">ravenintell
</t>
  </si>
  <si>
    <t xml:space="preserve">hrexecmag
</t>
  </si>
  <si>
    <t xml:space="preserve">mfaulkner43
</t>
  </si>
  <si>
    <t xml:space="preserve">josh_bersin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</si>
  <si>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</si>
  <si>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</si>
  <si>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</si>
  <si>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</si>
  <si>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</si>
  <si>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</si>
  <si>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</si>
  <si>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t>
  </si>
  <si>
    <t>Workbook Settings 5</t>
  </si>
  <si>
    <t>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t>
  </si>
  <si>
    <t>Workbook Settings 6</t>
  </si>
  <si>
    <t>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
  </si>
  <si>
    <t>Workbook Settings 7</t>
  </si>
  <si>
    <t>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t>
  </si>
  <si>
    <t>Workbook Settings 8</t>
  </si>
  <si>
    <t xml:space="preserve">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t>
  </si>
  <si>
    <t>Workbook Settings 9</t>
  </si>
  <si>
    <t>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t>
  </si>
  <si>
    <t>Workbook Settings 10</t>
  </si>
  <si>
    <t>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t>
  </si>
  <si>
    <t>Workbook Settings 11</t>
  </si>
  <si>
    <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t>
  </si>
  <si>
    <t>Workbook Settings 12</t>
  </si>
  <si>
    <t>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
  </si>
  <si>
    <t>Workbook Settings 13</t>
  </si>
  <si>
    <t>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t>
  </si>
  <si>
    <t>Workbook Settings 14</t>
  </si>
  <si>
    <t>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t>
  </si>
  <si>
    <t>Workbook Settings 15</t>
  </si>
  <si>
    <t>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t>
  </si>
  <si>
    <t>Workbook Settings 16</t>
  </si>
  <si>
    <t>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t>
  </si>
  <si>
    <t>Workbook Settings 17</t>
  </si>
  <si>
    <t xml:space="preserve">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</si>
  <si>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</si>
  <si>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</si>
  <si>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</si>
  <si>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</si>
  <si>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</si>
  <si>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</si>
  <si>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</si>
  <si>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</si>
  <si>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</si>
  <si>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</si>
  <si>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</si>
  <si>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</si>
  <si>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</si>
  <si>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</si>
  <si>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</si>
  <si>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</si>
  <si>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</si>
  <si>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</si>
  <si>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</si>
  <si>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</si>
  <si>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</si>
  <si>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</si>
  <si>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</si>
  <si>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</si>
  <si>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</si>
  <si>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</si>
  <si>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</si>
  <si>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</si>
  <si>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</si>
  <si>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</si>
  <si>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</si>
  <si>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</si>
  <si>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</si>
  <si>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</si>
  <si>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</si>
  <si>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</si>
  <si>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</si>
  <si>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</si>
  <si>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</si>
  <si>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</si>
  <si>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</si>
  <si>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</si>
  <si>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</si>
  <si>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</si>
  <si>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https://app.polinode.com/networks/explore/5d72977b9c2d4b0013286c0d/5d729ce59c2d4b0013286ca9 https://app.polinode.com/networks/explore/5d9531bd4bfc520013def2a1/5d9537dc1b66ef00130c9be5 https://app.polinode.com/networks/explore/5d9801407b3b5c00132bab0f/5d98028c7b3b5c00132bab11 https://app.polinode.com/networks/explore/5ca782bc9ddef10013123bef https://app.polinode.com/networks/explore/5ce4857ef849ba001337b2ba https://app.polinode.com/networks/explore/5cdaa76c0f022b00136bc76d/5cdb63c10f022b00136bca7b https://app.polinode.com/networks/explore/5cb671568b63830013e17550 https://app.polinode.com/networks/explore/5c5470499a4d050013b0302a</t>
  </si>
  <si>
    <t>https://twitter.com/polinode/status/1180333257822371840 https://twitter.com/polinode/status/1170132135891521538 https://app.polinode.com/networks/explore/5d9531bd4bfc520013def2a1/5d9537dc1b66ef00130c9be5 https://twitter.com/polinode/status/1179586561911865345 https://app.polinode.com/networks/explore/5cdaa76c0f022b00136bc76d/5cdb63c10f022b00136bca7b https://app.polinode.com/networks/explore/5ca782bc9ddef10013123bef https://app.polinode.com/networks/explore/5ce4857ef849ba001337b2ba https://app.polinode.com/networks/explore/5cb671568b63830013e17550 https://app.polinode.com/networks/explore/5c5470499a4d050013b0302a https://app.polinode.com/networks/explore/5d72977b9c2d4b0013286c0d/5d729ce59c2d4b0013286ca9</t>
  </si>
  <si>
    <t>https://app.polinode.com/networks/explore/5d72977b9c2d4b0013286c0d/5d729ce59c2d4b0013286ca9 https://twitter.com/polinode/status/1170132135891521538</t>
  </si>
  <si>
    <t>https://weworkremotely.com/remote-jobs/polinode-enterprise-account-executive http://www.hiringremote.work/2019/08/polinode-enterprise-account-executive.html https://workroll.com/jobs/enterprise-account-executive-polinode-san-francisco-us https://www.iheartremotework.com/remote-jobs/1056/enterprise-account-executive-polinode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</si>
  <si>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</si>
  <si>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</si>
  <si>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</si>
  <si>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</si>
  <si>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</si>
  <si>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</si>
  <si>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</si>
  <si>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</si>
  <si>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</si>
  <si>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</si>
  <si>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polinode.com</t>
  </si>
  <si>
    <t>polinode.com twitter.com</t>
  </si>
  <si>
    <t>weworkremotely.com hiringremote.work workroll.com iheartremotework.com</t>
  </si>
  <si>
    <t>Top Hashtags in Tweet in Entire Graph</t>
  </si>
  <si>
    <t>futureofwork</t>
  </si>
  <si>
    <t>hrtech</t>
  </si>
  <si>
    <t>oow19</t>
  </si>
  <si>
    <t>peopleanalytics</t>
  </si>
  <si>
    <t>oow</t>
  </si>
  <si>
    <t>hr</t>
  </si>
  <si>
    <t>Top Hashtags in Tweet in G1</t>
  </si>
  <si>
    <t>ona</t>
  </si>
  <si>
    <t>Top Hashtags in Tweet in G2</t>
  </si>
  <si>
    <t>Top Hashtags in Tweet in G3</t>
  </si>
  <si>
    <t>Top Hashtags in Tweet in G4</t>
  </si>
  <si>
    <t>Top Hashtags in Tweet in G5</t>
  </si>
  <si>
    <t>Top Hashtags in Tweet in G6</t>
  </si>
  <si>
    <t>ethereum</t>
  </si>
  <si>
    <t>swarm</t>
  </si>
  <si>
    <t>Top Hashtags in Tweet in G7</t>
  </si>
  <si>
    <t>Top Hashtags in Tweet in G8</t>
  </si>
  <si>
    <t>Top Hashtags in Tweet</t>
  </si>
  <si>
    <t>hrtechconf pafow ona whartonpac atd2019 unleash19 impacthr pafow19</t>
  </si>
  <si>
    <t>hrtechconf oow19 hrtech futureofwork pafow peopleanalytics oow unleash19 hr polinode</t>
  </si>
  <si>
    <t>remotework remotejobs job</t>
  </si>
  <si>
    <t>Top Words in Tweet in Entire Graph</t>
  </si>
  <si>
    <t>Words in Sentiment List#1: Positive</t>
  </si>
  <si>
    <t>Words in Sentiment List#2: Negative</t>
  </si>
  <si>
    <t>Words in Sentiment List#3: Angry/Violent</t>
  </si>
  <si>
    <t>Non-categorized Words</t>
  </si>
  <si>
    <t>Total Words</t>
  </si>
  <si>
    <t>twitter</t>
  </si>
  <si>
    <t>network</t>
  </si>
  <si>
    <t>top</t>
  </si>
  <si>
    <t>Top Words in Tweet in G1</t>
  </si>
  <si>
    <t>10</t>
  </si>
  <si>
    <t>connections</t>
  </si>
  <si>
    <t>view</t>
  </si>
  <si>
    <t>interactive</t>
  </si>
  <si>
    <t>interactions</t>
  </si>
  <si>
    <t>influencers</t>
  </si>
  <si>
    <t>Top Words in Tweet in G2</t>
  </si>
  <si>
    <t>#hrtechconf</t>
  </si>
  <si>
    <t>Top Words in Tweet in G3</t>
  </si>
  <si>
    <t>following</t>
  </si>
  <si>
    <t>#pafow</t>
  </si>
  <si>
    <t>directional</t>
  </si>
  <si>
    <t>philadelphia</t>
  </si>
  <si>
    <t>Top Words in Tweet in G4</t>
  </si>
  <si>
    <t>Top Words in Tweet in G5</t>
  </si>
  <si>
    <t>enterprise</t>
  </si>
  <si>
    <t>account</t>
  </si>
  <si>
    <t>executive</t>
  </si>
  <si>
    <t>remote</t>
  </si>
  <si>
    <t>Top Words in Tweet in G6</t>
  </si>
  <si>
    <t>town</t>
  </si>
  <si>
    <t>hall</t>
  </si>
  <si>
    <t>#42</t>
  </si>
  <si>
    <t>brings</t>
  </si>
  <si>
    <t>update</t>
  </si>
  <si>
    <t>people</t>
  </si>
  <si>
    <t>ops</t>
  </si>
  <si>
    <t>offsite</t>
  </si>
  <si>
    <t>engagement</t>
  </si>
  <si>
    <t>survey</t>
  </si>
  <si>
    <t>Top Words in Tweet in G7</t>
  </si>
  <si>
    <t>Top Words in Tweet in G8</t>
  </si>
  <si>
    <t>Top Words in Tweet</t>
  </si>
  <si>
    <t>twitter network top 10 martinhoyes connections view interactive interactions influencers</t>
  </si>
  <si>
    <t>polinode twitter martinhoyes hrtechconf #hrtechconf top 10 view interactive network</t>
  </si>
  <si>
    <t>polinode twitter following #pafow directional view interactive network interactions philadelphia</t>
  </si>
  <si>
    <t>polinode enterprise account executive remote</t>
  </si>
  <si>
    <t>town hall #42 brings update people ops offsite engagement survey</t>
  </si>
  <si>
    <t>Top Word Pairs in Tweet in Entire Graph</t>
  </si>
  <si>
    <t>top,10</t>
  </si>
  <si>
    <t>10,twitter</t>
  </si>
  <si>
    <t>network,twitter</t>
  </si>
  <si>
    <t>view,interactive</t>
  </si>
  <si>
    <t>interactive,network</t>
  </si>
  <si>
    <t>twitter,interactions</t>
  </si>
  <si>
    <t>polinode,view</t>
  </si>
  <si>
    <t>twitter,influencers</t>
  </si>
  <si>
    <t>influencers,total</t>
  </si>
  <si>
    <t>staciagarr,aladamsen</t>
  </si>
  <si>
    <t>Top Word Pairs in Tweet in G1</t>
  </si>
  <si>
    <t>total,connections</t>
  </si>
  <si>
    <t>martinhoyes,david_green_uk</t>
  </si>
  <si>
    <t>Top Word Pairs in Tweet in G2</t>
  </si>
  <si>
    <t>ravenintell,ihrim</t>
  </si>
  <si>
    <t>ihrim,hrtechconf</t>
  </si>
  <si>
    <t>hrtechconf,#hrtechconf</t>
  </si>
  <si>
    <t>#futureofwork,#hrtech</t>
  </si>
  <si>
    <t>Top Word Pairs in Tweet in G3</t>
  </si>
  <si>
    <t>interactions,#pafow</t>
  </si>
  <si>
    <t>#pafow,philadelphia</t>
  </si>
  <si>
    <t>philadelphia,top</t>
  </si>
  <si>
    <t>Top Word Pairs in Tweet in G4</t>
  </si>
  <si>
    <t>Top Word Pairs in Tweet in G5</t>
  </si>
  <si>
    <t>enterprise,account</t>
  </si>
  <si>
    <t>polinode,enterprise</t>
  </si>
  <si>
    <t>account,executive</t>
  </si>
  <si>
    <t>Top Word Pairs in Tweet in G6</t>
  </si>
  <si>
    <t>town,hall</t>
  </si>
  <si>
    <t>hall,#42</t>
  </si>
  <si>
    <t>#42,brings</t>
  </si>
  <si>
    <t>brings,update</t>
  </si>
  <si>
    <t>update,people</t>
  </si>
  <si>
    <t>people,ops</t>
  </si>
  <si>
    <t>ops,offsite</t>
  </si>
  <si>
    <t>offsite,engagement</t>
  </si>
  <si>
    <t>engagement,survey</t>
  </si>
  <si>
    <t>survey,organizational</t>
  </si>
  <si>
    <t>Top Word Pairs in Tweet in G7</t>
  </si>
  <si>
    <t>Top Word Pairs in Tweet in G8</t>
  </si>
  <si>
    <t>Top Word Pairs in Tweet</t>
  </si>
  <si>
    <t>top,10  10,twitter  network,twitter  view,interactive  interactive,network  twitter,interactions  twitter,influencers  influencers,total  total,connections  martinhoyes,david_green_uk</t>
  </si>
  <si>
    <t>top,10  10,twitter  polinode,view  view,interactive  interactive,network  network,twitter  ravenintell,ihrim  ihrim,hrtechconf  hrtechconf,#hrtechconf  #futureofwork,#hrtech</t>
  </si>
  <si>
    <t>polinode,view  view,interactive  interactive,network  network,twitter  twitter,interactions  interactions,#pafow  #pafow,philadelphia  philadelphia,top  top,10  10,twitter</t>
  </si>
  <si>
    <t>enterprise,account  polinode,enterprise  account,executive</t>
  </si>
  <si>
    <t>town,hall  hall,#42  #42,brings  brings,update  update,people  people,ops  ops,offsite  offsite,engagement  engagement,survey  survey,organizational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</si>
  <si>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</si>
  <si>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</si>
  <si>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</si>
  <si>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</si>
  <si>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</si>
  <si>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</si>
  <si>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</si>
  <si>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</si>
  <si>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</si>
  <si>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</si>
  <si>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</si>
  <si>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</si>
  <si>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</si>
  <si>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</si>
  <si>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</si>
  <si>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</si>
  <si>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</si>
  <si>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</si>
  <si>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</si>
  <si>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b2bspecialist hrtechconf</t>
  </si>
  <si>
    <t>ravenintell redthreadre</t>
  </si>
  <si>
    <t>Top Mentioned in Tweet</t>
  </si>
  <si>
    <t>martinhoyes david_green_uk josh_bersin hrdigitalbe hrcurator staciagarr polinode mfaulkner43 zacharyjeans hrexecmag</t>
  </si>
  <si>
    <t>polinode martinhoyes hrtechconf ihrim hrdigitalbe ravenintell josh_bersin mfaulkner43 zacharyjeans hrexecmag</t>
  </si>
  <si>
    <t>polinode martinhoyes redthreadre staciagarr aladamsen david_green_uk hrcurator hrdigitalbe drtcp manpowergroup</t>
  </si>
  <si>
    <t>dd_nana_ noneprivacy polinode smapp_nyu osome_iu eliothiggins theosint</t>
  </si>
  <si>
    <t>ethereumnetw ethstatus polinode jarradhope rageonmeh</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</si>
  <si>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</si>
  <si>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</si>
  <si>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</si>
  <si>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</si>
  <si>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</si>
  <si>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</si>
  <si>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</si>
  <si>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</si>
  <si>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</si>
  <si>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</si>
  <si>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akwyz meghanmbiro talentculture trishuhl stipton rjpanetti adp semanticsgrp cmnhospitals ibmwatsontalent</t>
  </si>
  <si>
    <t>zacharyjeans hrdigitalbe mfaulkner43 heatherbussing k8bischhrlaw martinhoyes hrtechconf hrexecmag josh_bersin ihrim</t>
  </si>
  <si>
    <t>hrcurator b2bspecialist david_green_uk mikemmoon manpowergroup drtcp trustsphere staciagarr aladamsen redthreadre</t>
  </si>
  <si>
    <t>eliothiggins dd_nana_ kesterratcliff noneprivacy jakecreps osome_iu theosint smapp_nyu</t>
  </si>
  <si>
    <t>hiringremote workremotelyio weworkremotely wfhio justproductjobs workrolldotcom iheartremotewk</t>
  </si>
  <si>
    <t>how_to_coin xd17ma ethereumnetw jarradhope ethstatus rageonmeh</t>
  </si>
  <si>
    <t>louisrosenfeld janbenway</t>
  </si>
  <si>
    <t>ninadicara dr_ladeh</t>
  </si>
  <si>
    <t>Top URLs in Tweet by Count</t>
  </si>
  <si>
    <t>https://app.polinode.com/networks/explore/5d9801407b3b5c00132bab0f/5d98028c7b3b5c00132bab11 https://app.polinode.com/networks/explore/5d9531bd4bfc520013def2a1/5d9537dc1b66ef00130c9be5 https://app.polinode.com/networks/explore/5c5470499a4d050013b0302a https://app.polinode.com/networks/explore/5cb671568b63830013e17550 https://app.polinode.com/networks/explore/5d72977b9c2d4b0013286c0d/5d729ce59c2d4b0013286ca9 https://app.polinode.com/networks/explore/5cdaa76c0f022b00136bc76d/5cdb63c10f022b00136bca7b https://app.polinode.com/networks/explore/5ce4857ef849ba001337b2ba https://app.polinode.com/networks/explore/5ca782bc9ddef10013123bef</t>
  </si>
  <si>
    <t>https://app.polinode.com/networks/explore/5d9531bd4bfc520013def2a1/5d9537dc1b66ef00130c9be5 https://app.polinode.com/networks/explore/5d72977b9c2d4b0013286c0d/5d729ce59c2d4b0013286ca9</t>
  </si>
  <si>
    <t>https://twitter.com/polinode/status/1170132135891521538 https://app.polinode.com/networks/explore/5d72977b9c2d4b0013286c0d/5d729ce59c2d4b0013286ca9</t>
  </si>
  <si>
    <t>https://twitter.com/polinode/status/1179586561911865345 https://twitter.com/polinode/status/1180333257822371840 https://twitter.com/polinode/status/1170132135891521538 https://app.polinode.com/networks/explore/5cdaa76c0f022b00136bc76d/5cdb63c10f022b00136bca7b https://app.polinode.com/networks/explore/5d9531bd4bfc520013def2a1/5d9537dc1b66ef00130c9be5 https://app.polinode.com/networks/explore/5d72977b9c2d4b0013286c0d/5d729ce59c2d4b0013286ca9 https://app.polinode.com/networks/explore/5c5470499a4d050013b0302a https://app.polinode.com/networks/explore/5cb671568b63830013e17550 https://app.polinode.com/networks/explore/5ce4857ef849ba001337b2ba https://app.polinode.com/networks/explore/5ca782bc9ddef10013123bef</t>
  </si>
  <si>
    <t>https://twitter.com/polinode/status/1180333257822371840 https://app.polinode.com/networks/explore/5d9531bd4bfc520013def2a1/5d9537dc1b66ef00130c9be5</t>
  </si>
  <si>
    <t>Top URLs in Tweet by Salience</t>
  </si>
  <si>
    <t>Top Domains in Tweet by Count</t>
  </si>
  <si>
    <t>Top Domains in Tweet by Salience</t>
  </si>
  <si>
    <t>Top Hashtags in Tweet by Count</t>
  </si>
  <si>
    <t>hrtechconf pafow19 impacthr pafow unleash19 atd2019 ona whartonpac</t>
  </si>
  <si>
    <t>hrtechconf pafow</t>
  </si>
  <si>
    <t>hrtechconf futureofwork hrtech oow19 pafow oow unleash19 peopleanalytics hr df19</t>
  </si>
  <si>
    <t>Top Hashtags in Tweet by Salience</t>
  </si>
  <si>
    <t>polinode peopleanalytics pafow</t>
  </si>
  <si>
    <t>pafow hrtransformation futureofwork hrtech oow19 oow unleash19 peopleanalytics hrtechconf hr</t>
  </si>
  <si>
    <t>Top Words in Tweet by Count</t>
  </si>
  <si>
    <t>enterprise account executive</t>
  </si>
  <si>
    <t>enterprise account executivehttps weworkremotely com remote jobs executive</t>
  </si>
  <si>
    <t>new remote job enterprise account executive #remotework</t>
  </si>
  <si>
    <t>#remotejobs enterprise account executive</t>
  </si>
  <si>
    <t>hiring remote full time enterprise account executive apply here #job</t>
  </si>
  <si>
    <t>ethereumnetw town hall #42 brings update people ops offsite engagement</t>
  </si>
  <si>
    <t>twitter martinhoyes connections network top 10 influencers total view interactive</t>
  </si>
  <si>
    <t>twitter view interactive network interactions #pafow philadelphia top 10 influence</t>
  </si>
  <si>
    <t>dr_ladeh credit goes tried python begin gave up quite quickly</t>
  </si>
  <si>
    <t>twitter view interactive network interactions top 10 #hrtechconf far influencersâ</t>
  </si>
  <si>
    <t>jakecreps dd_nana_ noneprivacy smapp_nyu osome_iu eliothiggins theosint please know code</t>
  </si>
  <si>
    <t>twitter martinhoyes david_green_uk staciagarr aladamsen hrcurator redthreadre hrdigitalbe drtcp manpowergroup</t>
  </si>
  <si>
    <t>following directional bi each thanks indicate uni mean martinhoyes david_green_uk</t>
  </si>
  <si>
    <t>martinhoyes ravenintell ihrim hrtechconf #hrtechconf full event #hr #futureofwork #hrtech</t>
  </si>
  <si>
    <t>#pafow twitter martinhoyes redthreadre staciagarr aladamsen david_green_uk #polinode #peopleanalytics #hranalyti</t>
  </si>
  <si>
    <t>twitter martinhoyes #hrtechconf top 10 hrtechconf #futureofwork #hrtech #oow19 #pafow</t>
  </si>
  <si>
    <t>twitter hey jilltaksey view interactive network interactions #hrtechconf far top</t>
  </si>
  <si>
    <t>louisrosenfeld try used pretty simple few years back</t>
  </si>
  <si>
    <t>hrtechconf martinhoyes josh_bersin mfaulkner43 zacharyjeans hrexecmag hrdigitalbe k8bischhrlaw heatherbussing hav</t>
  </si>
  <si>
    <t>Top Words in Tweet by Salience</t>
  </si>
  <si>
    <t>edges josh_bersin hrdigitalbe hrtechconf mfaulkner43 zacharyjeans hrexecmag heatherbussing mentioning mutual</t>
  </si>
  <si>
    <t>#hrtechconf far influencersâ #pafow philadelphia influence twitter view interactive network</t>
  </si>
  <si>
    <t>each mean following thanks indicate uni martinhoyes david_green_uk staciagarr aladamsen</t>
  </si>
  <si>
    <t>twitter martinhoyes redthreadre staciagarr aladamsen david_green_uk #polinode #peopleanalytics #hranalyti view</t>
  </si>
  <si>
    <t>twitter #pafow hrtechconf #futureofwork #hrtech #oow19 view interactive network martinhoyes</t>
  </si>
  <si>
    <t>twitter view interactive network interactions #hrtechconf far top 10 influencersâ</t>
  </si>
  <si>
    <t>Top Word Pairs in Tweet by Count</t>
  </si>
  <si>
    <t>polinode,enterprise  enterprise,account  account,executive</t>
  </si>
  <si>
    <t>polinode,enterprise  enterprise,account  account,executivehttps  executivehttps,weworkremotely  weworkremotely,com  com,remote  remote,jobs  jobs,polinode  account,executive</t>
  </si>
  <si>
    <t>new,remote  remote,job  job,polinode  polinode,enterprise  enterprise,account  account,executive  executive,#remotework</t>
  </si>
  <si>
    <t>#remotejobs,polinode  polinode,enterprise  enterprise,account  account,executive</t>
  </si>
  <si>
    <t>hiring,remote  remote,full  full,time  time,enterprise  enterprise,account  account,executive  executive,polinode  polinode,apply  apply,here  here,#job</t>
  </si>
  <si>
    <t>ethereumnetw,town  town,hall  hall,#42  #42,brings  brings,update  update,people  people,ops  ops,offsite  offsite,engagement  engagement,survey</t>
  </si>
  <si>
    <t>top,10  10,twitter  twitter,influencers  network,twitter  influencers,total  total,connections  view,interactive  interactive,network  twitter,interactions  martinhoyes,david_green_uk</t>
  </si>
  <si>
    <t>dr_ladeh,credit  credit,goes  goes,tried  tried,python  python,begin  begin,gave  gave,up  up,quite  quite,quickly  having,wayyy</t>
  </si>
  <si>
    <t>polinode,view  view,interactive  interactive,network  network,twitter  twitter,interactions  top,10  10,twitter  interactions,#hrtechconf  #hrtechconf,far  far,top</t>
  </si>
  <si>
    <t>jakecreps,dd_nana_  dd_nana_,noneprivacy  noneprivacy,polinode  polinode,smapp_nyu  smapp_nyu,osome_iu  osome_iu,eliothiggins  eliothiggins,theosint  theosint,please  please,know  know,code</t>
  </si>
  <si>
    <t>polinode,martinhoyes  martinhoyes,david_green_uk  david_green_uk,staciagarr  staciagarr,aladamsen  aladamsen,hrcurator  hrcurator,redthreadre  redthreadre,hrdigitalbe  hrdigitalbe,drtcp  drtcp,manpowergroup  manpowergroup,trustsphere</t>
  </si>
  <si>
    <t>bi,directional  following,each  following,following  polinode,thanks  following,bi  polinode,martinhoyes  martinhoyes,david_green_uk  david_green_uk,staciagarr  staciagarr,aladamsen  aladamsen,hrcurator</t>
  </si>
  <si>
    <t>martinhoyes,ravenintell  ravenintell,ihrim  ihrim,hrtechconf  hrtechconf,#hrtechconf  #hrtechconf,full  full,event  event,polinode  polinode,#hr  #hr,#futureofwork  #futureofwork,#hrtech</t>
  </si>
  <si>
    <t>martinhoyes,redthreadre  redthreadre,staciagarr  staciagarr,aladamsen  aladamsen,david_green_uk  david_green_uk,#pafow  #pafow,#polinode  #polinode,#peopleanalytics  #peopleanalytics,#hranalyti  polinode,view  view,interactive</t>
  </si>
  <si>
    <t>hey,jilltaksey  polinode,view  view,interactive  interactive,network  network,twitter  twitter,interactions  interactions,#hrtechconf  #hrtechconf,far  far,top  top,10</t>
  </si>
  <si>
    <t>louisrosenfeld,try  try,polinode  polinode,used  used,pretty  pretty,simple  simple,few  few,years  years,back</t>
  </si>
  <si>
    <t>polinode,hrtechconf  hrtechconf,martinhoyes  martinhoyes,josh_bersin  josh_bersin,mfaulkner43  mfaulkner43,zacharyjeans  zacharyjeans,hrexecmag  hrexecmag,hrdigitalbe  hrdigitalbe,k8bischhrlaw  k8bischhrlaw,heatherbussing  heatherbussing,hav</t>
  </si>
  <si>
    <t>Top Word Pairs in Tweet by Salience</t>
  </si>
  <si>
    <t>hrtechconf,martinhoyes  martinhoyes,josh_bersin  josh_bersin,mfaulkner43  mfaulkner43,zacharyjeans  zacharyjeans,hrexecmag  martinhoyes,david_green_uk  twitter,interactions  total,connections  view,interactive  interactive,network</t>
  </si>
  <si>
    <t>interactions,#hrtechconf  #hrtechconf,far  far,top  twitter,influencersâ  interactions,#pafow  #pafow,philadelphia  philadelphia,top  twitter,influence  polinode,view  view,interactive</t>
  </si>
  <si>
    <t>following,following  following,each  polinode,thanks  following,bi  polinode,martinhoyes  martinhoyes,david_green_uk  david_green_uk,staciagarr  staciagarr,aladamsen  aladamsen,hrcurator  hrcurator,redthreadre</t>
  </si>
  <si>
    <t>polinode,view  view,interactive  interactive,network  network,twitter  top,10  10,twitter  ravenintell,ihrim  ihrim,hrtechconf  hrtechconf,#hrtechconf  #futureofwork,#hrtech</t>
  </si>
  <si>
    <t>polinode,view  view,interactive  interactive,network  network,twitter  twitter,interactions  interactions,#hrtechconf  #hrtechconf,far  far,top  top,10  10,twitter</t>
  </si>
  <si>
    <t>Word</t>
  </si>
  <si>
    <t>total</t>
  </si>
  <si>
    <t>#futureofwork</t>
  </si>
  <si>
    <t>#hrtech</t>
  </si>
  <si>
    <t>#oow19</t>
  </si>
  <si>
    <t>influence</t>
  </si>
  <si>
    <t>#unleash19</t>
  </si>
  <si>
    <t>#peopleanalytics</t>
  </si>
  <si>
    <t>far</t>
  </si>
  <si>
    <t>#oow</t>
  </si>
  <si>
    <t>full</t>
  </si>
  <si>
    <t>each</t>
  </si>
  <si>
    <t>hav</t>
  </si>
  <si>
    <t>event</t>
  </si>
  <si>
    <t>#hr</t>
  </si>
  <si>
    <t>influencersâ</t>
  </si>
  <si>
    <t>#polinode</t>
  </si>
  <si>
    <t>bi</t>
  </si>
  <si>
    <t>conference</t>
  </si>
  <si>
    <t>#df19</t>
  </si>
  <si>
    <t>#servicenow</t>
  </si>
  <si>
    <t>#oraclembx</t>
  </si>
  <si>
    <t>#shrm</t>
  </si>
  <si>
    <t>#hrtransformation</t>
  </si>
  <si>
    <t>#hcm</t>
  </si>
  <si>
    <t>#ensw</t>
  </si>
  <si>
    <t>#hranalytics</t>
  </si>
  <si>
    <t>#c20lv</t>
  </si>
  <si>
    <t>#atd2019</t>
  </si>
  <si>
    <t>#hranalyti</t>
  </si>
  <si>
    <t>edges</t>
  </si>
  <si>
    <t>mutual</t>
  </si>
  <si>
    <t>thanks</t>
  </si>
  <si>
    <t>one</t>
  </si>
  <si>
    <t>organizational</t>
  </si>
  <si>
    <t>mapping</t>
  </si>
  <si>
    <t>#istanbul</t>
  </si>
  <si>
    <t>#pafow19</t>
  </si>
  <si>
    <t>#impacthr</t>
  </si>
  <si>
    <t>#unleash1</t>
  </si>
  <si>
    <t>#hcmcloud</t>
  </si>
  <si>
    <t>#oraclehcm</t>
  </si>
  <si>
    <t>#oowlon</t>
  </si>
  <si>
    <t>#atd</t>
  </si>
  <si>
    <t>#hris</t>
  </si>
  <si>
    <t>#oracleebs</t>
  </si>
  <si>
    <t>#peoplesoft</t>
  </si>
  <si>
    <t>incom</t>
  </si>
  <si>
    <t>terrific</t>
  </si>
  <si>
    <t>see</t>
  </si>
  <si>
    <t>attention</t>
  </si>
  <si>
    <t>#ona</t>
  </si>
  <si>
    <t>received</t>
  </si>
  <si>
    <t>#whartonpac</t>
  </si>
  <si>
    <t>year</t>
  </si>
  <si>
    <t>yes</t>
  </si>
  <si>
    <t>mentioning</t>
  </si>
  <si>
    <t>q1</t>
  </si>
  <si>
    <t>q2</t>
  </si>
  <si>
    <t>data</t>
  </si>
  <si>
    <t>here</t>
  </si>
  <si>
    <t>indicate</t>
  </si>
  <si>
    <t>uni</t>
  </si>
  <si>
    <t>mean</t>
  </si>
  <si>
    <t>python</t>
  </si>
  <si>
    <t>having</t>
  </si>
  <si>
    <t>wayyy</t>
  </si>
  <si>
    <t>much</t>
  </si>
  <si>
    <t>fun</t>
  </si>
  <si>
    <t>making</t>
  </si>
  <si>
    <t>graphs</t>
  </si>
  <si>
    <t>literature</t>
  </si>
  <si>
    <t>review</t>
  </si>
  <si>
    <t>coverage</t>
  </si>
  <si>
    <t>different</t>
  </si>
  <si>
    <t>mental</t>
  </si>
  <si>
    <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</si>
  <si>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</si>
  <si>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</si>
  <si>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</si>
  <si>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</si>
  <si>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</si>
  <si>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</si>
  <si>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</si>
  <si>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</si>
  <si>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</si>
  <si>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</si>
  <si>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</si>
  <si>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</si>
  <si>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</si>
  <si>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</si>
  <si>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</si>
  <si>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</si>
  <si>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</si>
  <si>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</si>
  <si>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</si>
  <si>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</si>
  <si>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</si>
  <si>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</si>
  <si>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</si>
  <si>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</si>
  <si>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</si>
  <si>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</si>
  <si>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</si>
  <si>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</si>
  <si>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</si>
  <si>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</si>
  <si>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</si>
  <si>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</si>
  <si>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</si>
  <si>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</si>
  <si>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</si>
  <si>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</si>
  <si>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</si>
  <si>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</si>
  <si>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</si>
  <si>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</si>
  <si>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</si>
  <si>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</si>
  <si>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</si>
  <si>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</si>
  <si>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</si>
  <si>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</si>
  <si>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</si>
  <si>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</si>
  <si>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</si>
  <si>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</si>
  <si>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</si>
  <si>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</si>
  <si>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</si>
  <si>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</si>
  <si>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</si>
  <si>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</si>
  <si>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</si>
  <si>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</si>
  <si>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</si>
  <si>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</si>
  <si>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</si>
  <si>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</si>
  <si>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</si>
  <si>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</si>
  <si>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Feb</t>
  </si>
  <si>
    <t>1-Feb</t>
  </si>
  <si>
    <t>4 PM</t>
  </si>
  <si>
    <t>Apr</t>
  </si>
  <si>
    <t>5-Apr</t>
  </si>
  <si>
    <t>8 PM</t>
  </si>
  <si>
    <t>17-Apr</t>
  </si>
  <si>
    <t>1 AM</t>
  </si>
  <si>
    <t>May</t>
  </si>
  <si>
    <t>15-May</t>
  </si>
  <si>
    <t>22-May</t>
  </si>
  <si>
    <t>Aug</t>
  </si>
  <si>
    <t>7-Aug</t>
  </si>
  <si>
    <t>9 PM</t>
  </si>
  <si>
    <t>10-Aug</t>
  </si>
  <si>
    <t>13-Aug</t>
  </si>
  <si>
    <t>7 AM</t>
  </si>
  <si>
    <t>8 AM</t>
  </si>
  <si>
    <t>11 AM</t>
  </si>
  <si>
    <t>14-Aug</t>
  </si>
  <si>
    <t>5 AM</t>
  </si>
  <si>
    <t>6 PM</t>
  </si>
  <si>
    <t>28-Aug</t>
  </si>
  <si>
    <t>Sep</t>
  </si>
  <si>
    <t>3-Sep</t>
  </si>
  <si>
    <t>5 PM</t>
  </si>
  <si>
    <t>5-Sep</t>
  </si>
  <si>
    <t>7-Sep</t>
  </si>
  <si>
    <t>12 AM</t>
  </si>
  <si>
    <t>2 AM</t>
  </si>
  <si>
    <t>12 PM</t>
  </si>
  <si>
    <t>7 PM</t>
  </si>
  <si>
    <t>14-Sep</t>
  </si>
  <si>
    <t>16-Sep</t>
  </si>
  <si>
    <t>3 PM</t>
  </si>
  <si>
    <t>25-Sep</t>
  </si>
  <si>
    <t>29-Sep</t>
  </si>
  <si>
    <t>Oct</t>
  </si>
  <si>
    <t>3-Oct</t>
  </si>
  <si>
    <t>4-Oct</t>
  </si>
  <si>
    <t>10 PM</t>
  </si>
  <si>
    <t>5-Oct</t>
  </si>
  <si>
    <t>4 AM</t>
  </si>
  <si>
    <t>6-Oct</t>
  </si>
  <si>
    <t>7-Oct</t>
  </si>
  <si>
    <t>8-Oct</t>
  </si>
  <si>
    <t>11 PM</t>
  </si>
  <si>
    <t>9-Oct</t>
  </si>
  <si>
    <t>14-Oct</t>
  </si>
  <si>
    <t>128, 128, 128</t>
  </si>
  <si>
    <t>148, 108, 108</t>
  </si>
  <si>
    <t>193, 62, 62</t>
  </si>
  <si>
    <t>171, 85, 85</t>
  </si>
  <si>
    <t>212, 43, 43</t>
  </si>
  <si>
    <t>Red</t>
  </si>
  <si>
    <t>235, 20, 20</t>
  </si>
  <si>
    <t>G1: twitter network top 10 martinhoyes connections view interactive interactions influencers</t>
  </si>
  <si>
    <t>G2: polinode twitter martinhoyes hrtechconf #hrtechconf top 10 view interactive network</t>
  </si>
  <si>
    <t>G3: polinode twitter following #pafow directional view interactive network interactions philadelphia</t>
  </si>
  <si>
    <t>G5: polinode enterprise account executive remote</t>
  </si>
  <si>
    <t>G6: town hall #42 brings update people ops offsite engagement survey</t>
  </si>
  <si>
    <t>Autofill Workbook Results</t>
  </si>
  <si>
    <t>Edge Weight▓1▓7▓0▓True▓Gray▓Red▓▓Edge Weight▓1▓7▓0▓3▓10▓False▓Edge Weight▓1▓7▓0▓35▓12▓False▓▓0▓0▓0▓True▓Black▓Black▓▓Followers▓60▓692871▓0▓162▓1000▓False▓▓0▓0▓0▓0▓0▓False▓▓0▓0▓0▓0▓0▓False▓▓0▓0▓0▓0▓0▓False</t>
  </si>
  <si>
    <t>GraphSource░GraphServerTwitterSearch▓GraphTerm░polinode▓ImportDescription░The graph represents a network of 89 Twitter users whose tweets in the requested range contained "polinode", or who were replied to or mentioned in those tweets.  The network was obtained from the NodeXL Graph Server on Thursday, 31 October 2019 at 23:43 UTC.
The requested start date was Thursday, 31 October 2019 at 00:01 UTC and the maximum number of tweets (going backward in time) was 5,000.
The tweets in the network were tweeted over the 67-day, 8-hour, 27-minute period from Wednesday, 07 August 2019 at 21:08 UTC to Monday, 14 October 2019 at 05:36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</si>
</sst>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761795"/>
        <c:axId val="16638428"/>
      </c:barChart>
      <c:catAx>
        <c:axId val="167617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638428"/>
        <c:crosses val="autoZero"/>
        <c:auto val="1"/>
        <c:lblOffset val="100"/>
        <c:noMultiLvlLbl val="0"/>
      </c:catAx>
      <c:valAx>
        <c:axId val="16638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1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45"/>
                <c:pt idx="0">
                  <c:v>4 PM
1-Feb
Feb
2019</c:v>
                </c:pt>
                <c:pt idx="1">
                  <c:v>8 PM
5-Apr
Apr</c:v>
                </c:pt>
                <c:pt idx="2">
                  <c:v>1 AM
17-Apr</c:v>
                </c:pt>
                <c:pt idx="3">
                  <c:v>1 AM
15-May
May</c:v>
                </c:pt>
                <c:pt idx="4">
                  <c:v>1 AM
22-May</c:v>
                </c:pt>
                <c:pt idx="5">
                  <c:v>9 PM
7-Aug
Aug</c:v>
                </c:pt>
                <c:pt idx="6">
                  <c:v>1 AM
10-Aug</c:v>
                </c:pt>
                <c:pt idx="7">
                  <c:v>7 AM
13-Aug</c:v>
                </c:pt>
                <c:pt idx="8">
                  <c:v>8 AM</c:v>
                </c:pt>
                <c:pt idx="9">
                  <c:v>11 AM</c:v>
                </c:pt>
                <c:pt idx="10">
                  <c:v>5 AM
14-Aug</c:v>
                </c:pt>
                <c:pt idx="11">
                  <c:v>6 PM</c:v>
                </c:pt>
                <c:pt idx="12">
                  <c:v>6 PM
28-Aug</c:v>
                </c:pt>
                <c:pt idx="13">
                  <c:v>5 PM
3-Sep
Sep</c:v>
                </c:pt>
                <c:pt idx="14">
                  <c:v>8 PM</c:v>
                </c:pt>
                <c:pt idx="15">
                  <c:v>5 AM
5-Sep</c:v>
                </c:pt>
                <c:pt idx="16">
                  <c:v>12 AM
7-Sep</c:v>
                </c:pt>
                <c:pt idx="17">
                  <c:v>1 AM</c:v>
                </c:pt>
                <c:pt idx="18">
                  <c:v>2 AM</c:v>
                </c:pt>
                <c:pt idx="19">
                  <c:v>12 PM</c:v>
                </c:pt>
                <c:pt idx="20">
                  <c:v>7 PM</c:v>
                </c:pt>
                <c:pt idx="21">
                  <c:v>8 PM</c:v>
                </c:pt>
                <c:pt idx="22">
                  <c:v>9 PM
14-Sep</c:v>
                </c:pt>
                <c:pt idx="23">
                  <c:v>8 AM
16-Sep</c:v>
                </c:pt>
                <c:pt idx="24">
                  <c:v>11 AM</c:v>
                </c:pt>
                <c:pt idx="25">
                  <c:v>12 PM</c:v>
                </c:pt>
                <c:pt idx="26">
                  <c:v>3 PM</c:v>
                </c:pt>
                <c:pt idx="27">
                  <c:v>4 PM</c:v>
                </c:pt>
                <c:pt idx="28">
                  <c:v>5 PM
25-Sep</c:v>
                </c:pt>
                <c:pt idx="29">
                  <c:v>7 PM</c:v>
                </c:pt>
                <c:pt idx="30">
                  <c:v>9 PM
29-Sep</c:v>
                </c:pt>
                <c:pt idx="31">
                  <c:v>2 AM
3-Oct
Oct</c:v>
                </c:pt>
                <c:pt idx="32">
                  <c:v>5 AM</c:v>
                </c:pt>
                <c:pt idx="33">
                  <c:v>7 AM</c:v>
                </c:pt>
                <c:pt idx="34">
                  <c:v>4 PM</c:v>
                </c:pt>
                <c:pt idx="35">
                  <c:v>10 PM
4-Oct</c:v>
                </c:pt>
                <c:pt idx="36">
                  <c:v>4 AM
5-Oct</c:v>
                </c:pt>
                <c:pt idx="37">
                  <c:v>5 AM</c:v>
                </c:pt>
                <c:pt idx="38">
                  <c:v>5 PM
6-Oct</c:v>
                </c:pt>
                <c:pt idx="39">
                  <c:v>4 PM
7-Oct</c:v>
                </c:pt>
                <c:pt idx="40">
                  <c:v>6 PM</c:v>
                </c:pt>
                <c:pt idx="41">
                  <c:v>3 PM
8-Oct</c:v>
                </c:pt>
                <c:pt idx="42">
                  <c:v>11 PM</c:v>
                </c:pt>
                <c:pt idx="43">
                  <c:v>5 PM
9-Oct</c:v>
                </c:pt>
                <c:pt idx="44">
                  <c:v>5 AM
14-Oct</c:v>
                </c:pt>
              </c:strCache>
            </c:strRef>
          </c:cat>
          <c:val>
            <c:numRef>
              <c:f>'Time Series'!$B$26:$B$103</c:f>
              <c:numCache>
                <c:formatCode>General</c:formatCode>
                <c:ptCount val="45"/>
                <c:pt idx="0">
                  <c:v>1</c:v>
                </c:pt>
                <c:pt idx="1">
                  <c:v>1</c:v>
                </c:pt>
                <c:pt idx="2">
                  <c:v>1</c:v>
                </c:pt>
                <c:pt idx="3">
                  <c:v>1</c:v>
                </c:pt>
                <c:pt idx="4">
                  <c:v>1</c:v>
                </c:pt>
                <c:pt idx="5">
                  <c:v>1</c:v>
                </c:pt>
                <c:pt idx="6">
                  <c:v>1</c:v>
                </c:pt>
                <c:pt idx="7">
                  <c:v>2</c:v>
                </c:pt>
                <c:pt idx="8">
                  <c:v>2</c:v>
                </c:pt>
                <c:pt idx="9">
                  <c:v>1</c:v>
                </c:pt>
                <c:pt idx="10">
                  <c:v>1</c:v>
                </c:pt>
                <c:pt idx="11">
                  <c:v>1</c:v>
                </c:pt>
                <c:pt idx="12">
                  <c:v>1</c:v>
                </c:pt>
                <c:pt idx="13">
                  <c:v>1</c:v>
                </c:pt>
                <c:pt idx="14">
                  <c:v>3</c:v>
                </c:pt>
                <c:pt idx="15">
                  <c:v>1</c:v>
                </c:pt>
                <c:pt idx="16">
                  <c:v>4</c:v>
                </c:pt>
                <c:pt idx="17">
                  <c:v>2</c:v>
                </c:pt>
                <c:pt idx="18">
                  <c:v>1</c:v>
                </c:pt>
                <c:pt idx="19">
                  <c:v>1</c:v>
                </c:pt>
                <c:pt idx="20">
                  <c:v>1</c:v>
                </c:pt>
                <c:pt idx="21">
                  <c:v>1</c:v>
                </c:pt>
                <c:pt idx="22">
                  <c:v>2</c:v>
                </c:pt>
                <c:pt idx="23">
                  <c:v>2</c:v>
                </c:pt>
                <c:pt idx="24">
                  <c:v>4</c:v>
                </c:pt>
                <c:pt idx="25">
                  <c:v>1</c:v>
                </c:pt>
                <c:pt idx="26">
                  <c:v>1</c:v>
                </c:pt>
                <c:pt idx="27">
                  <c:v>1</c:v>
                </c:pt>
                <c:pt idx="28">
                  <c:v>1</c:v>
                </c:pt>
                <c:pt idx="29">
                  <c:v>1</c:v>
                </c:pt>
                <c:pt idx="30">
                  <c:v>1</c:v>
                </c:pt>
                <c:pt idx="31">
                  <c:v>3</c:v>
                </c:pt>
                <c:pt idx="32">
                  <c:v>1</c:v>
                </c:pt>
                <c:pt idx="33">
                  <c:v>1</c:v>
                </c:pt>
                <c:pt idx="34">
                  <c:v>1</c:v>
                </c:pt>
                <c:pt idx="35">
                  <c:v>2</c:v>
                </c:pt>
                <c:pt idx="36">
                  <c:v>3</c:v>
                </c:pt>
                <c:pt idx="37">
                  <c:v>1</c:v>
                </c:pt>
                <c:pt idx="38">
                  <c:v>3</c:v>
                </c:pt>
                <c:pt idx="39">
                  <c:v>1</c:v>
                </c:pt>
                <c:pt idx="40">
                  <c:v>1</c:v>
                </c:pt>
                <c:pt idx="41">
                  <c:v>1</c:v>
                </c:pt>
                <c:pt idx="42">
                  <c:v>1</c:v>
                </c:pt>
                <c:pt idx="43">
                  <c:v>1</c:v>
                </c:pt>
                <c:pt idx="44">
                  <c:v>1</c:v>
                </c:pt>
              </c:numCache>
            </c:numRef>
          </c:val>
        </c:ser>
        <c:axId val="35446029"/>
        <c:axId val="50578806"/>
      </c:barChart>
      <c:catAx>
        <c:axId val="35446029"/>
        <c:scaling>
          <c:orientation val="minMax"/>
        </c:scaling>
        <c:axPos val="b"/>
        <c:delete val="0"/>
        <c:numFmt formatCode="General" sourceLinked="1"/>
        <c:majorTickMark val="out"/>
        <c:minorTickMark val="none"/>
        <c:tickLblPos val="nextTo"/>
        <c:crossAx val="50578806"/>
        <c:crosses val="autoZero"/>
        <c:auto val="1"/>
        <c:lblOffset val="100"/>
        <c:noMultiLvlLbl val="0"/>
      </c:catAx>
      <c:valAx>
        <c:axId val="50578806"/>
        <c:scaling>
          <c:orientation val="minMax"/>
        </c:scaling>
        <c:axPos val="l"/>
        <c:majorGridlines/>
        <c:delete val="0"/>
        <c:numFmt formatCode="General" sourceLinked="1"/>
        <c:majorTickMark val="out"/>
        <c:minorTickMark val="none"/>
        <c:tickLblPos val="nextTo"/>
        <c:crossAx val="354460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528125"/>
        <c:axId val="5535398"/>
      </c:barChart>
      <c:catAx>
        <c:axId val="155281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35398"/>
        <c:crosses val="autoZero"/>
        <c:auto val="1"/>
        <c:lblOffset val="100"/>
        <c:noMultiLvlLbl val="0"/>
      </c:catAx>
      <c:valAx>
        <c:axId val="553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28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818583"/>
        <c:axId val="45714064"/>
      </c:barChart>
      <c:catAx>
        <c:axId val="49818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714064"/>
        <c:crosses val="autoZero"/>
        <c:auto val="1"/>
        <c:lblOffset val="100"/>
        <c:noMultiLvlLbl val="0"/>
      </c:catAx>
      <c:valAx>
        <c:axId val="4571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18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773393"/>
        <c:axId val="11851674"/>
      </c:barChart>
      <c:catAx>
        <c:axId val="87733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51674"/>
        <c:crosses val="autoZero"/>
        <c:auto val="1"/>
        <c:lblOffset val="100"/>
        <c:noMultiLvlLbl val="0"/>
      </c:catAx>
      <c:valAx>
        <c:axId val="11851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73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556203"/>
        <c:axId val="20461508"/>
      </c:barChart>
      <c:catAx>
        <c:axId val="395562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61508"/>
        <c:crosses val="autoZero"/>
        <c:auto val="1"/>
        <c:lblOffset val="100"/>
        <c:noMultiLvlLbl val="0"/>
      </c:catAx>
      <c:valAx>
        <c:axId val="20461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6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935845"/>
        <c:axId val="46769422"/>
      </c:barChart>
      <c:catAx>
        <c:axId val="499358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69422"/>
        <c:crosses val="autoZero"/>
        <c:auto val="1"/>
        <c:lblOffset val="100"/>
        <c:noMultiLvlLbl val="0"/>
      </c:catAx>
      <c:valAx>
        <c:axId val="4676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3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271615"/>
        <c:axId val="30226808"/>
      </c:barChart>
      <c:catAx>
        <c:axId val="18271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26808"/>
        <c:crosses val="autoZero"/>
        <c:auto val="1"/>
        <c:lblOffset val="100"/>
        <c:noMultiLvlLbl val="0"/>
      </c:catAx>
      <c:valAx>
        <c:axId val="30226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71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05817"/>
        <c:axId val="32452354"/>
      </c:barChart>
      <c:catAx>
        <c:axId val="36058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52354"/>
        <c:crosses val="autoZero"/>
        <c:auto val="1"/>
        <c:lblOffset val="100"/>
        <c:noMultiLvlLbl val="0"/>
      </c:catAx>
      <c:valAx>
        <c:axId val="3245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635731"/>
        <c:axId val="11394988"/>
      </c:barChart>
      <c:catAx>
        <c:axId val="23635731"/>
        <c:scaling>
          <c:orientation val="minMax"/>
        </c:scaling>
        <c:axPos val="b"/>
        <c:delete val="1"/>
        <c:majorTickMark val="out"/>
        <c:minorTickMark val="none"/>
        <c:tickLblPos val="none"/>
        <c:crossAx val="11394988"/>
        <c:crosses val="autoZero"/>
        <c:auto val="1"/>
        <c:lblOffset val="100"/>
        <c:noMultiLvlLbl val="0"/>
      </c:catAx>
      <c:valAx>
        <c:axId val="11394988"/>
        <c:scaling>
          <c:orientation val="minMax"/>
        </c:scaling>
        <c:axPos val="l"/>
        <c:delete val="1"/>
        <c:majorTickMark val="out"/>
        <c:minorTickMark val="none"/>
        <c:tickLblPos val="none"/>
        <c:crossAx val="236357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Smith" refreshedVersion="5">
  <cacheSource type="worksheet">
    <worksheetSource ref="A2:BL6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remotework"/>
        <s v="remotejobs"/>
        <s v="job"/>
        <s v="istanbul ethereum swarm"/>
        <s v="istanbul"/>
        <s v="pafow"/>
        <s v="hrtechconf"/>
        <s v="ona whartonpac"/>
        <s v="atd2019"/>
        <s v="impacthr"/>
        <s v="pafow19"/>
        <s v="unleash19"/>
        <s v="datavis"/>
        <s v="pafow polinode peopleanalytics"/>
        <s v="pafow polinode peopleanalytics hranalytics employeeexperience oow19 oow shrm19 shrm hcmcloud erpcloud unleash19 hrtechconf hrtech oatug c20lv df19 servicenow oraclembx csodconf19 atd2019 futureofwork hcm workforceanalytics ensw"/>
        <s v="hrtechconf hr futureofwork hrtech oow19"/>
        <s v="hrtechconf futureofwork hrtech oow19 oow unleash19 df19 servicenow oraclembx shrm oraclehcm hrtransformation hcm ensw pafow oowlon atd hrtransformation hris hranalytics peopleanalytics oracleebs peoplesoft c20lv pafow"/>
        <s v="hrtechconf futureofwork hrtech oow19 oow"/>
        <s v="hrtechconf hr futureofwork hrtech oow19 oow unleash19 df19 servicenow oraclembx shrm hcmcloud oraclehcm hrtransformation hcm ensw pafow oowlon atd hris hranalytics peopleanalytics oracleebs peoplesoft c20lv"/>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19-08-13T07:54:50.000"/>
        <d v="2019-08-13T07:57:23.000"/>
        <d v="2019-08-13T08:04:13.000"/>
        <d v="2019-08-13T08:05:47.000"/>
        <d v="2019-08-13T11:18:43.000"/>
        <d v="2019-08-14T05:34:25.000"/>
        <d v="2019-08-28T18:43:22.000"/>
        <d v="2019-09-03T20:08:01.000"/>
        <d v="2019-09-03T20:08:12.000"/>
        <d v="2019-09-03T20:46:57.000"/>
        <d v="2019-09-07T00:40:27.000"/>
        <d v="2019-09-25T19:04:48.000"/>
        <d v="2019-09-07T00:30:33.000"/>
        <d v="2019-10-03T02:40:43.000"/>
        <d v="2019-10-03T16:50:54.000"/>
        <d v="2019-04-05T20:11:41.000"/>
        <d v="2019-05-22T01:07:36.000"/>
        <d v="2019-04-17T01:11:02.000"/>
        <d v="2019-02-01T16:37:18.000"/>
        <d v="2019-05-15T01:08:16.000"/>
        <d v="2019-09-07T01:41:44.000"/>
        <d v="2019-09-16T08:06:14.000"/>
        <d v="2019-09-07T00:30:15.000"/>
        <d v="2019-09-16T08:47:48.000"/>
        <d v="2019-09-16T11:37:56.000"/>
        <d v="2019-09-16T11:39:09.000"/>
        <d v="2019-09-16T11:57:40.000"/>
        <d v="2019-09-16T11:46:17.000"/>
        <d v="2019-09-16T12:00:48.000"/>
        <d v="2019-09-25T17:51:15.000"/>
        <d v="2019-09-29T21:33:25.000"/>
        <d v="2019-10-05T04:05:52.000"/>
        <d v="2019-10-05T05:41:16.000"/>
        <d v="2019-10-08T15:10:37.000"/>
        <d v="2019-09-07T02:00:16.000"/>
        <d v="2019-09-07T19:44:31.000"/>
        <d v="2019-09-07T12:19:37.000"/>
        <d v="2019-09-07T01:41:14.000"/>
        <d v="2019-09-07T20:54:32.000"/>
        <d v="2019-09-16T16:07:45.000"/>
        <d v="2019-09-14T21:55:13.000"/>
        <d v="2019-09-14T21:55:33.000"/>
        <d v="2019-09-16T15:22:51.000"/>
        <d v="2019-10-03T02:38:46.000"/>
        <d v="2019-10-03T07:08:49.000"/>
        <d v="2019-10-05T04:25:51.000"/>
        <d v="2019-10-07T18:22:12.000"/>
        <d v="2019-10-09T17:09:05.000"/>
        <d v="2019-10-05T04:20:49.000"/>
        <d v="2019-10-06T17:43:58.000"/>
        <d v="2019-10-03T02:40:37.000"/>
        <d v="2019-10-04T22:00:44.000"/>
        <d v="2019-10-04T22:00:55.000"/>
        <d v="2019-10-06T17:24:02.000"/>
        <d v="2019-10-06T17:24:19.000"/>
        <d v="2019-10-07T16:40:56.000"/>
        <d v="2019-10-08T23:02:16.000"/>
        <d v="2019-08-07T21:08:52.000"/>
        <d v="2019-08-10T01:48:17.000"/>
        <d v="2019-08-14T18:52:50.000"/>
        <d v="2019-09-03T17:22:07.000"/>
        <d v="2019-09-05T05:11:36.000"/>
        <d v="2019-09-07T00:31:08.000"/>
        <d v="2019-10-03T05:21:18.000"/>
        <d v="2019-10-14T05:36:00.000"/>
      </sharedItems>
      <fieldGroup par="66" base="22">
        <rangePr groupBy="hours" autoEnd="1" autoStart="1" startDate="2019-02-01T16:37:18.000" endDate="2019-10-14T05:36:00.000"/>
        <groupItems count="26">
          <s v="&lt;2/1/2019"/>
          <s v="12 AM"/>
          <s v="1 AM"/>
          <s v="2 AM"/>
          <s v="3 AM"/>
          <s v="4 AM"/>
          <s v="5 AM"/>
          <s v="6 AM"/>
          <s v="7 AM"/>
          <s v="8 AM"/>
          <s v="9 AM"/>
          <s v="10 AM"/>
          <s v="11 AM"/>
          <s v="12 PM"/>
          <s v="1 PM"/>
          <s v="2 PM"/>
          <s v="3 PM"/>
          <s v="4 PM"/>
          <s v="5 PM"/>
          <s v="6 PM"/>
          <s v="7 PM"/>
          <s v="8 PM"/>
          <s v="9 PM"/>
          <s v="10 PM"/>
          <s v="11 PM"/>
          <s v="&gt;10/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1T16:37:18.000" endDate="2019-10-14T05:36:00.000"/>
        <groupItems count="368">
          <s v="&lt;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4/2019"/>
        </groupItems>
      </fieldGroup>
    </cacheField>
    <cacheField name="Months" databaseField="0">
      <sharedItems containsMixedTypes="0" count="0"/>
      <fieldGroup base="22">
        <rangePr groupBy="months" autoEnd="1" autoStart="1" startDate="2019-02-01T16:37:18.000" endDate="2019-10-14T05:36:00.000"/>
        <groupItems count="14">
          <s v="&lt;2/1/2019"/>
          <s v="Jan"/>
          <s v="Feb"/>
          <s v="Mar"/>
          <s v="Apr"/>
          <s v="May"/>
          <s v="Jun"/>
          <s v="Jul"/>
          <s v="Aug"/>
          <s v="Sep"/>
          <s v="Oct"/>
          <s v="Nov"/>
          <s v="Dec"/>
          <s v="&gt;10/14/2019"/>
        </groupItems>
      </fieldGroup>
    </cacheField>
    <cacheField name="Years" databaseField="0">
      <sharedItems containsMixedTypes="0" count="0"/>
      <fieldGroup base="22">
        <rangePr groupBy="years" autoEnd="1" autoStart="1" startDate="2019-02-01T16:37:18.000" endDate="2019-10-14T05:36:00.000"/>
        <groupItems count="3">
          <s v="&lt;2/1/2019"/>
          <s v="2019"/>
          <s v="&gt;10/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justproductjobs"/>
    <s v="justproductjobs"/>
    <m/>
    <m/>
    <m/>
    <m/>
    <m/>
    <m/>
    <m/>
    <m/>
    <s v="No"/>
    <n v="3"/>
    <m/>
    <m/>
    <x v="0"/>
    <d v="2019-08-13T07:54:50.000"/>
    <s v="Polinode: Enterprise Account Executive_x000a_https://t.co/JTiCIAA2I6"/>
    <s v="https://weworkremotely.com/remote-jobs/polinode-enterprise-account-executive"/>
    <s v="weworkremotely.com"/>
    <x v="0"/>
    <m/>
    <s v="http://pbs.twimg.com/profile_images/818685892089020417/xJrJx_u2_normal.jpg"/>
    <x v="0"/>
    <s v="https://twitter.com/#!/justproductjobs/status/1161184319177678848"/>
    <m/>
    <m/>
    <s v="1161184319177678848"/>
    <m/>
    <b v="0"/>
    <n v="0"/>
    <s v=""/>
    <b v="0"/>
    <s v="en"/>
    <m/>
    <s v=""/>
    <b v="0"/>
    <n v="0"/>
    <s v=""/>
    <s v="Zapier.com"/>
    <b v="0"/>
    <s v="1161184319177678848"/>
    <s v="Tweet"/>
    <n v="0"/>
    <n v="0"/>
    <m/>
    <m/>
    <m/>
    <m/>
    <m/>
    <m/>
    <m/>
    <m/>
    <n v="1"/>
    <s v="5"/>
    <s v="5"/>
    <n v="0"/>
    <n v="0"/>
    <n v="0"/>
    <n v="0"/>
    <n v="0"/>
    <n v="0"/>
    <n v="4"/>
    <n v="100"/>
    <n v="4"/>
  </r>
  <r>
    <s v="workremotelyio"/>
    <s v="workremotelyio"/>
    <m/>
    <m/>
    <m/>
    <m/>
    <m/>
    <m/>
    <m/>
    <m/>
    <s v="No"/>
    <n v="4"/>
    <m/>
    <m/>
    <x v="0"/>
    <d v="2019-08-13T07:57:23.000"/>
    <s v="Polinode: Enterprise Account Executivehttps://weworkremotely.com/remote-jobs/polinode-enterprise-account-executive"/>
    <m/>
    <m/>
    <x v="0"/>
    <m/>
    <s v="http://pbs.twimg.com/profile_images/698968713438085120/2KGJRS8C_normal.png"/>
    <x v="1"/>
    <s v="https://twitter.com/#!/workremotelyio/status/1161184963712172032"/>
    <m/>
    <m/>
    <s v="1161184963712172032"/>
    <m/>
    <b v="0"/>
    <n v="0"/>
    <s v=""/>
    <b v="0"/>
    <s v="en"/>
    <m/>
    <s v=""/>
    <b v="0"/>
    <n v="0"/>
    <s v=""/>
    <s v="Zapier.com"/>
    <b v="0"/>
    <s v="1161184963712172032"/>
    <s v="Tweet"/>
    <n v="0"/>
    <n v="0"/>
    <m/>
    <m/>
    <m/>
    <m/>
    <m/>
    <m/>
    <m/>
    <m/>
    <n v="1"/>
    <s v="5"/>
    <s v="5"/>
    <n v="0"/>
    <n v="0"/>
    <n v="0"/>
    <n v="0"/>
    <n v="0"/>
    <n v="0"/>
    <n v="12"/>
    <n v="100"/>
    <n v="12"/>
  </r>
  <r>
    <s v="wfhio"/>
    <s v="wfhio"/>
    <m/>
    <m/>
    <m/>
    <m/>
    <m/>
    <m/>
    <m/>
    <m/>
    <s v="No"/>
    <n v="5"/>
    <m/>
    <m/>
    <x v="0"/>
    <d v="2019-08-13T08:04:13.000"/>
    <s v="Polinode: Enterprise Account Executive_x000a__x000a_https://t.co/qPs0AAnmHv"/>
    <s v="https://weworkremotely.com/remote-jobs/polinode-enterprise-account-executive"/>
    <s v="weworkremotely.com"/>
    <x v="0"/>
    <m/>
    <s v="http://pbs.twimg.com/profile_images/632300806193180673/4jcAXRKn_normal.png"/>
    <x v="2"/>
    <s v="https://twitter.com/#!/wfhio/status/1161186680545656833"/>
    <m/>
    <m/>
    <s v="1161186680545656833"/>
    <m/>
    <b v="0"/>
    <n v="0"/>
    <s v=""/>
    <b v="0"/>
    <s v="en"/>
    <m/>
    <s v=""/>
    <b v="0"/>
    <n v="0"/>
    <s v=""/>
    <s v="Zapier.com"/>
    <b v="0"/>
    <s v="1161186680545656833"/>
    <s v="Tweet"/>
    <n v="0"/>
    <n v="0"/>
    <m/>
    <m/>
    <m/>
    <m/>
    <m/>
    <m/>
    <m/>
    <m/>
    <n v="1"/>
    <s v="5"/>
    <s v="5"/>
    <n v="0"/>
    <n v="0"/>
    <n v="0"/>
    <n v="0"/>
    <n v="0"/>
    <n v="0"/>
    <n v="4"/>
    <n v="100"/>
    <n v="4"/>
  </r>
  <r>
    <s v="weworkremotely"/>
    <s v="weworkremotely"/>
    <m/>
    <m/>
    <m/>
    <m/>
    <m/>
    <m/>
    <m/>
    <m/>
    <s v="No"/>
    <n v="6"/>
    <m/>
    <m/>
    <x v="0"/>
    <d v="2019-08-13T08:05:47.000"/>
    <s v="🌏 New Remote Job! Polinode: Enterprise Account Executive _x000a_https://t.co/k9MjM9MQK2_x000a_#remotework"/>
    <s v="https://weworkremotely.com/remote-jobs/polinode-enterprise-account-executive"/>
    <s v="weworkremotely.com"/>
    <x v="1"/>
    <m/>
    <s v="http://pbs.twimg.com/profile_images/1131632482674020353/AimW2Qqu_normal.png"/>
    <x v="3"/>
    <s v="https://twitter.com/#!/weworkremotely/status/1161187078127927298"/>
    <m/>
    <m/>
    <s v="1161187078127927298"/>
    <m/>
    <b v="0"/>
    <n v="2"/>
    <s v=""/>
    <b v="0"/>
    <s v="en"/>
    <m/>
    <s v=""/>
    <b v="0"/>
    <n v="0"/>
    <s v=""/>
    <s v="Zapier.com"/>
    <b v="0"/>
    <s v="1161187078127927298"/>
    <s v="Tweet"/>
    <n v="0"/>
    <n v="0"/>
    <m/>
    <m/>
    <m/>
    <m/>
    <m/>
    <m/>
    <m/>
    <m/>
    <n v="1"/>
    <s v="5"/>
    <s v="5"/>
    <n v="0"/>
    <n v="0"/>
    <n v="0"/>
    <n v="0"/>
    <n v="0"/>
    <n v="0"/>
    <n v="8"/>
    <n v="100"/>
    <n v="8"/>
  </r>
  <r>
    <s v="hiringremote"/>
    <s v="hiringremote"/>
    <m/>
    <m/>
    <m/>
    <m/>
    <m/>
    <m/>
    <m/>
    <m/>
    <s v="No"/>
    <n v="7"/>
    <m/>
    <m/>
    <x v="0"/>
    <d v="2019-08-13T11:18:43.000"/>
    <s v="#remotejobs: Polinode: Enterprise Account Executive https://t.co/5TkE1bq9XF"/>
    <s v="http://www.hiringremote.work/2019/08/polinode-enterprise-account-executive.html"/>
    <s v="hiringremote.work"/>
    <x v="2"/>
    <m/>
    <s v="http://pbs.twimg.com/profile_images/1126491771733671939/3LWY95zP_normal.png"/>
    <x v="4"/>
    <s v="https://twitter.com/#!/hiringremote/status/1161235631038763008"/>
    <m/>
    <m/>
    <s v="1161235631038763008"/>
    <m/>
    <b v="0"/>
    <n v="0"/>
    <s v=""/>
    <b v="0"/>
    <s v="en"/>
    <m/>
    <s v=""/>
    <b v="0"/>
    <n v="0"/>
    <s v=""/>
    <s v="IFTTT"/>
    <b v="0"/>
    <s v="1161235631038763008"/>
    <s v="Tweet"/>
    <n v="0"/>
    <n v="0"/>
    <m/>
    <m/>
    <m/>
    <m/>
    <m/>
    <m/>
    <m/>
    <m/>
    <n v="1"/>
    <s v="5"/>
    <s v="5"/>
    <n v="0"/>
    <n v="0"/>
    <n v="0"/>
    <n v="0"/>
    <n v="0"/>
    <n v="0"/>
    <n v="5"/>
    <n v="100"/>
    <n v="5"/>
  </r>
  <r>
    <s v="workrolldotcom"/>
    <s v="workrolldotcom"/>
    <m/>
    <m/>
    <m/>
    <m/>
    <m/>
    <m/>
    <m/>
    <m/>
    <s v="No"/>
    <n v="8"/>
    <m/>
    <m/>
    <x v="0"/>
    <d v="2019-08-14T05:34:25.000"/>
    <s v="Hiring a Remote Full-time Enterprise Account Executive at Polinode - Apply here: https://t.co/pfztEs6CIj #job"/>
    <s v="https://workroll.com/jobs/enterprise-account-executive-polinode-san-francisco-us"/>
    <s v="workroll.com"/>
    <x v="3"/>
    <m/>
    <s v="http://pbs.twimg.com/profile_images/889471060155957248/NAdDEUqM_normal.jpg"/>
    <x v="5"/>
    <s v="https://twitter.com/#!/workrolldotcom/status/1161511372657758208"/>
    <m/>
    <m/>
    <s v="1161511372657758208"/>
    <m/>
    <b v="0"/>
    <n v="0"/>
    <s v=""/>
    <b v="0"/>
    <s v="en"/>
    <m/>
    <s v=""/>
    <b v="0"/>
    <n v="0"/>
    <s v=""/>
    <s v="IFTTT"/>
    <b v="0"/>
    <s v="1161511372657758208"/>
    <s v="Tweet"/>
    <n v="0"/>
    <n v="0"/>
    <m/>
    <m/>
    <m/>
    <m/>
    <m/>
    <m/>
    <m/>
    <m/>
    <n v="1"/>
    <s v="5"/>
    <s v="5"/>
    <n v="0"/>
    <n v="0"/>
    <n v="0"/>
    <n v="0"/>
    <n v="0"/>
    <n v="0"/>
    <n v="13"/>
    <n v="100"/>
    <n v="13"/>
  </r>
  <r>
    <s v="iheartremotewk"/>
    <s v="iheartremotewk"/>
    <m/>
    <m/>
    <m/>
    <m/>
    <m/>
    <m/>
    <m/>
    <m/>
    <s v="No"/>
    <n v="9"/>
    <m/>
    <m/>
    <x v="0"/>
    <d v="2019-08-28T18:43:22.000"/>
    <s v="Polinode:  Enterprise Account Executive - https://t.co/ZRSGM6TEru"/>
    <s v="https://www.iheartremotework.com/remote-jobs/1056/enterprise-account-executive-polinode"/>
    <s v="iheartremotework.com"/>
    <x v="0"/>
    <m/>
    <s v="http://pbs.twimg.com/profile_images/737486245413158912/uLpr_3o6_normal.jpg"/>
    <x v="6"/>
    <s v="https://twitter.com/#!/iheartremotewk/status/1166783346812358656"/>
    <m/>
    <m/>
    <s v="1166783346812358656"/>
    <m/>
    <b v="0"/>
    <n v="0"/>
    <s v=""/>
    <b v="0"/>
    <s v="en"/>
    <m/>
    <s v=""/>
    <b v="0"/>
    <n v="0"/>
    <s v=""/>
    <s v="IHeartRemoteWork"/>
    <b v="0"/>
    <s v="1166783346812358656"/>
    <s v="Tweet"/>
    <n v="0"/>
    <n v="0"/>
    <m/>
    <m/>
    <m/>
    <m/>
    <m/>
    <m/>
    <m/>
    <m/>
    <n v="1"/>
    <s v="5"/>
    <s v="5"/>
    <n v="0"/>
    <n v="0"/>
    <n v="0"/>
    <n v="0"/>
    <n v="0"/>
    <n v="0"/>
    <n v="4"/>
    <n v="100"/>
    <n v="4"/>
  </r>
  <r>
    <s v="ethereumnetw"/>
    <s v="rageonmeh"/>
    <m/>
    <m/>
    <m/>
    <m/>
    <m/>
    <m/>
    <m/>
    <m/>
    <s v="No"/>
    <n v="10"/>
    <m/>
    <m/>
    <x v="1"/>
    <d v="2019-09-03T20:08:01.000"/>
    <s v="Town Hall #42 brings an update from People Ops on our offsite, engagement survey, and organizational mapping._x000a_#Istanbul #Ethereum @ethstatus @polinode @jarradhope #swarm @rageonmeh_x000a_https://t.co/HG5fp1xkcb"/>
    <s v="https://our.status.im/september-02-2019town-hall-42/"/>
    <s v="status.im"/>
    <x v="4"/>
    <m/>
    <s v="http://pbs.twimg.com/profile_images/791372723133882368/LYJwkiW4_normal.jpg"/>
    <x v="7"/>
    <s v="https://twitter.com/#!/ethereumnetw/status/1168978976435507201"/>
    <m/>
    <m/>
    <s v="1168978976435507201"/>
    <m/>
    <b v="0"/>
    <n v="4"/>
    <s v=""/>
    <b v="0"/>
    <s v="en"/>
    <m/>
    <s v=""/>
    <b v="0"/>
    <n v="3"/>
    <s v=""/>
    <s v="Buffer"/>
    <b v="0"/>
    <s v="1168978976435507201"/>
    <s v="Tweet"/>
    <n v="0"/>
    <n v="0"/>
    <m/>
    <m/>
    <m/>
    <m/>
    <m/>
    <m/>
    <m/>
    <m/>
    <n v="1"/>
    <s v="6"/>
    <s v="6"/>
    <m/>
    <m/>
    <m/>
    <m/>
    <m/>
    <m/>
    <m/>
    <m/>
    <m/>
  </r>
  <r>
    <s v="how_to_coin"/>
    <s v="ethereumnetw"/>
    <m/>
    <m/>
    <m/>
    <m/>
    <m/>
    <m/>
    <m/>
    <m/>
    <s v="No"/>
    <n v="13"/>
    <m/>
    <m/>
    <x v="1"/>
    <d v="2019-09-03T20:08:12.000"/>
    <s v="RT @EthereumNetw: Town Hall #42 brings an update from People Ops on our offsite, engagement survey, and organizational mapping._x000a_#Istanbul #…"/>
    <m/>
    <m/>
    <x v="5"/>
    <m/>
    <s v="http://pbs.twimg.com/profile_images/967068535661850624/AwKlCcTl_normal.jpg"/>
    <x v="8"/>
    <s v="https://twitter.com/#!/how_to_coin/status/1168979022195417089"/>
    <m/>
    <m/>
    <s v="1168979022195417089"/>
    <m/>
    <b v="0"/>
    <n v="0"/>
    <s v=""/>
    <b v="0"/>
    <s v="en"/>
    <m/>
    <s v=""/>
    <b v="0"/>
    <n v="3"/>
    <s v="1168978976435507201"/>
    <s v=" HJ's Coin Crawler 8"/>
    <b v="0"/>
    <s v="1168978976435507201"/>
    <s v="Tweet"/>
    <n v="0"/>
    <n v="0"/>
    <m/>
    <m/>
    <m/>
    <m/>
    <m/>
    <m/>
    <m/>
    <m/>
    <n v="1"/>
    <s v="6"/>
    <s v="6"/>
    <n v="0"/>
    <n v="0"/>
    <n v="0"/>
    <n v="0"/>
    <n v="0"/>
    <n v="0"/>
    <n v="20"/>
    <n v="100"/>
    <n v="20"/>
  </r>
  <r>
    <s v="xd17ma"/>
    <s v="ethereumnetw"/>
    <m/>
    <m/>
    <m/>
    <m/>
    <m/>
    <m/>
    <m/>
    <m/>
    <s v="No"/>
    <n v="15"/>
    <m/>
    <m/>
    <x v="1"/>
    <d v="2019-09-03T20:46:57.000"/>
    <s v="RT @EthereumNetw: Town Hall #42 brings an update from People Ops on our offsite, engagement survey, and organizational mapping._x000a_#Istanbul #…"/>
    <m/>
    <m/>
    <x v="5"/>
    <m/>
    <s v="http://pbs.twimg.com/profile_images/1099214052625133568/Yh-WFywr_normal.png"/>
    <x v="9"/>
    <s v="https://twitter.com/#!/xd17ma/status/1168988773574742018"/>
    <m/>
    <m/>
    <s v="1168988773574742018"/>
    <m/>
    <b v="0"/>
    <n v="0"/>
    <s v=""/>
    <b v="0"/>
    <s v="en"/>
    <m/>
    <s v=""/>
    <b v="0"/>
    <n v="3"/>
    <s v="1168978976435507201"/>
    <s v="Twitter Web App"/>
    <b v="0"/>
    <s v="1168978976435507201"/>
    <s v="Tweet"/>
    <n v="0"/>
    <n v="0"/>
    <m/>
    <m/>
    <m/>
    <m/>
    <m/>
    <m/>
    <m/>
    <m/>
    <n v="1"/>
    <s v="6"/>
    <s v="6"/>
    <n v="0"/>
    <n v="0"/>
    <n v="0"/>
    <n v="0"/>
    <n v="0"/>
    <n v="0"/>
    <n v="20"/>
    <n v="100"/>
    <n v="20"/>
  </r>
  <r>
    <s v="_holographer_"/>
    <s v="polinode"/>
    <m/>
    <m/>
    <m/>
    <m/>
    <m/>
    <m/>
    <m/>
    <m/>
    <s v="No"/>
    <n v="16"/>
    <m/>
    <m/>
    <x v="1"/>
    <d v="2019-09-07T00:40:27.000"/>
    <s v="RT @polinode: View an interactive network of Twitter interactions at #PAFOW Philadelphia: _x000a_https://t.co/B2KtyIZJ6M_x000a_Top 10 Twitter influence…"/>
    <s v="https://app.polinode.com/networks/explore/5d72977b9c2d4b0013286c0d/5d729ce59c2d4b0013286ca9"/>
    <s v="polinode.com"/>
    <x v="6"/>
    <m/>
    <s v="http://pbs.twimg.com/profile_images/1164207532988141568/ZYdjQX5v_normal.jpg"/>
    <x v="10"/>
    <s v="https://twitter.com/#!/_holographer_/status/1170134700410777602"/>
    <m/>
    <m/>
    <s v="1170134700410777602"/>
    <m/>
    <b v="0"/>
    <n v="0"/>
    <s v=""/>
    <b v="0"/>
    <s v="en"/>
    <m/>
    <s v=""/>
    <b v="0"/>
    <n v="7"/>
    <s v="1170132135891521538"/>
    <s v="Twitter Web App"/>
    <b v="0"/>
    <s v="1170132135891521538"/>
    <s v="Tweet"/>
    <n v="0"/>
    <n v="0"/>
    <m/>
    <m/>
    <m/>
    <m/>
    <m/>
    <m/>
    <m/>
    <m/>
    <n v="1"/>
    <s v="1"/>
    <s v="1"/>
    <n v="1"/>
    <n v="6.25"/>
    <n v="0"/>
    <n v="0"/>
    <n v="0"/>
    <n v="0"/>
    <n v="15"/>
    <n v="93.75"/>
    <n v="16"/>
  </r>
  <r>
    <s v="ninadicara"/>
    <s v="dr_ladeh"/>
    <m/>
    <m/>
    <m/>
    <m/>
    <m/>
    <m/>
    <m/>
    <m/>
    <s v="No"/>
    <n v="17"/>
    <m/>
    <m/>
    <x v="2"/>
    <d v="2019-09-25T19:04:48.000"/>
    <s v="@dr_ladeh Credit goes to https://t.co/pKk3gY9PtP ! I tried to do it in Python to begin with but gave up quite quickly 😂"/>
    <s v="https://www.polinode.com/"/>
    <s v="polinode.com"/>
    <x v="0"/>
    <m/>
    <s v="http://pbs.twimg.com/profile_images/1056860306260062208/JpnJ1CMy_normal.jpg"/>
    <x v="11"/>
    <s v="https://twitter.com/#!/ninadicara/status/1176935601658089479"/>
    <m/>
    <m/>
    <s v="1176935601658089479"/>
    <s v="1176933905045295105"/>
    <b v="0"/>
    <n v="0"/>
    <s v="347721539"/>
    <b v="0"/>
    <s v="en"/>
    <m/>
    <s v=""/>
    <b v="0"/>
    <n v="0"/>
    <s v=""/>
    <s v="Twitter Web App"/>
    <b v="0"/>
    <s v="1176933905045295105"/>
    <s v="Tweet"/>
    <n v="0"/>
    <n v="0"/>
    <m/>
    <m/>
    <m/>
    <m/>
    <m/>
    <m/>
    <m/>
    <m/>
    <n v="1"/>
    <s v="8"/>
    <s v="8"/>
    <n v="0"/>
    <n v="0"/>
    <n v="0"/>
    <n v="0"/>
    <n v="0"/>
    <n v="0"/>
    <n v="19"/>
    <n v="100"/>
    <n v="19"/>
  </r>
  <r>
    <s v="andpitts"/>
    <s v="polinode"/>
    <m/>
    <m/>
    <m/>
    <m/>
    <m/>
    <m/>
    <m/>
    <m/>
    <s v="No"/>
    <n v="18"/>
    <m/>
    <m/>
    <x v="1"/>
    <d v="2019-09-07T00:30:33.000"/>
    <s v="RT @polinode: View an interactive network of Twitter interactions at #PAFOW Philadelphia: _x000a_https://t.co/B2KtyIZJ6M_x000a_Top 10 Twitter influence…"/>
    <s v="https://app.polinode.com/networks/explore/5d72977b9c2d4b0013286c0d/5d729ce59c2d4b0013286ca9"/>
    <s v="polinode.com"/>
    <x v="6"/>
    <m/>
    <s v="http://pbs.twimg.com/profile_images/586047194848833537/pLfVn5MP_normal.jpg"/>
    <x v="12"/>
    <s v="https://twitter.com/#!/andpitts/status/1170132211225358336"/>
    <m/>
    <m/>
    <s v="1170132211225358336"/>
    <m/>
    <b v="0"/>
    <n v="0"/>
    <s v=""/>
    <b v="0"/>
    <s v="en"/>
    <m/>
    <s v=""/>
    <b v="0"/>
    <n v="2"/>
    <s v="1170132135891521538"/>
    <s v="Twitter for Android"/>
    <b v="0"/>
    <s v="1170132135891521538"/>
    <s v="Tweet"/>
    <n v="0"/>
    <n v="0"/>
    <m/>
    <m/>
    <m/>
    <m/>
    <m/>
    <m/>
    <m/>
    <m/>
    <n v="2"/>
    <s v="1"/>
    <s v="1"/>
    <n v="1"/>
    <n v="6.25"/>
    <n v="0"/>
    <n v="0"/>
    <n v="0"/>
    <n v="0"/>
    <n v="15"/>
    <n v="93.75"/>
    <n v="16"/>
  </r>
  <r>
    <s v="andpitts"/>
    <s v="polinode"/>
    <m/>
    <m/>
    <m/>
    <m/>
    <m/>
    <m/>
    <m/>
    <m/>
    <s v="No"/>
    <n v="19"/>
    <m/>
    <m/>
    <x v="1"/>
    <d v="2019-10-03T02:40:43.000"/>
    <s v="RT @polinode: View an interactive network of Twitter interactions at #HRTechConf so far: https://t.co/JeKb0cyokk_x000a_Top 10 Twitter influencersâ€¦"/>
    <s v="https://app.polinode.com/networks/explore/5d9531bd4bfc520013def2a1/5d9537dc1b66ef00130c9be5"/>
    <s v="polinode.com"/>
    <x v="7"/>
    <m/>
    <s v="http://pbs.twimg.com/profile_images/586047194848833537/pLfVn5MP_normal.jpg"/>
    <x v="13"/>
    <s v="https://twitter.com/#!/andpitts/status/1179587053991821312"/>
    <m/>
    <m/>
    <s v="1179587053991821312"/>
    <m/>
    <b v="0"/>
    <n v="0"/>
    <s v=""/>
    <b v="0"/>
    <s v="en"/>
    <m/>
    <s v=""/>
    <b v="0"/>
    <n v="4"/>
    <s v="1179586561911865345"/>
    <s v="Twitter for Android"/>
    <b v="0"/>
    <s v="1179586561911865345"/>
    <s v="Tweet"/>
    <n v="0"/>
    <n v="0"/>
    <m/>
    <m/>
    <m/>
    <m/>
    <m/>
    <m/>
    <m/>
    <m/>
    <n v="2"/>
    <s v="1"/>
    <s v="1"/>
    <n v="1"/>
    <n v="5.882352941176471"/>
    <n v="0"/>
    <n v="0"/>
    <n v="0"/>
    <n v="0"/>
    <n v="16"/>
    <n v="94.11764705882354"/>
    <n v="17"/>
  </r>
  <r>
    <s v="kesterratcliff"/>
    <s v="theosint"/>
    <m/>
    <m/>
    <m/>
    <m/>
    <m/>
    <m/>
    <m/>
    <m/>
    <s v="No"/>
    <n v="20"/>
    <m/>
    <m/>
    <x v="1"/>
    <d v="2019-10-03T16:50:54.000"/>
    <s v="@jakecreps @DD_NaNa_ @noneprivacy @polinode_x000a_@SMaPP_NYU @OSoMe_IU @EliotHiggins @theosint  please do you know of a code function in a package for Python or an example I can modify to find transitive associates? I'm already using NetworkX and Twint. Thanks! https://t.co/GRf1rd3PhS"/>
    <s v="https://twitter.com/KesterRatcliff/status/1179795423785099266"/>
    <s v="twitter.com"/>
    <x v="0"/>
    <m/>
    <s v="http://pbs.twimg.com/profile_images/540517535246868480/1nBA3JGj_normal.jpeg"/>
    <x v="14"/>
    <s v="https://twitter.com/#!/kesterratcliff/status/1179801006294622208"/>
    <m/>
    <m/>
    <s v="1179801006294622208"/>
    <m/>
    <b v="0"/>
    <n v="0"/>
    <s v="2341615700"/>
    <b v="1"/>
    <s v="en"/>
    <m/>
    <s v="1179795423785099266"/>
    <b v="0"/>
    <n v="0"/>
    <s v=""/>
    <s v="Twitter Web App"/>
    <b v="0"/>
    <s v="1179801006294622208"/>
    <s v="Tweet"/>
    <n v="0"/>
    <n v="0"/>
    <m/>
    <m/>
    <m/>
    <m/>
    <m/>
    <m/>
    <m/>
    <m/>
    <n v="1"/>
    <s v="4"/>
    <s v="4"/>
    <m/>
    <m/>
    <m/>
    <m/>
    <m/>
    <m/>
    <m/>
    <m/>
    <m/>
  </r>
  <r>
    <s v="polinode"/>
    <s v="myhrfuture"/>
    <m/>
    <m/>
    <m/>
    <m/>
    <m/>
    <m/>
    <m/>
    <m/>
    <s v="No"/>
    <n v="28"/>
    <m/>
    <m/>
    <x v="1"/>
    <d v="2019-04-05T20:11:41.000"/>
    <s v="Terrific to see all the attention #ONA received at #whartonpac this year!_x000a_https://t.co/NS8mY7hFJp_x000a_The top 10 Twitter influencers by total connections were:_x000a_@david_green_uk_x000a_@martinhoyes_x000a_@WhartonPAC_x000a_@HRCurator_x000a_@AdamMGrant_x000a_@Worklytics_x000a_@NFP_nursefamily_x000a_@bcmassey_x000a_@MonahanK_x000a_@myHRfuture"/>
    <s v="https://app.polinode.com/networks/explore/5ca782bc9ddef10013123bef"/>
    <s v="polinode.com"/>
    <x v="8"/>
    <m/>
    <s v="http://pbs.twimg.com/profile_images/503093797194973184/16HP_Omb_normal.jpeg"/>
    <x v="15"/>
    <s v="https://twitter.com/#!/polinode/status/1114259332411973637"/>
    <m/>
    <m/>
    <s v="1114259332411973637"/>
    <m/>
    <b v="0"/>
    <n v="14"/>
    <s v=""/>
    <b v="0"/>
    <s v="en"/>
    <m/>
    <s v=""/>
    <b v="0"/>
    <n v="7"/>
    <s v=""/>
    <s v="Twitter Web Client"/>
    <b v="0"/>
    <s v="1114259332411973637"/>
    <s v="Retweet"/>
    <n v="0"/>
    <n v="0"/>
    <m/>
    <m/>
    <m/>
    <m/>
    <m/>
    <m/>
    <m/>
    <m/>
    <n v="1"/>
    <s v="1"/>
    <s v="1"/>
    <m/>
    <m/>
    <m/>
    <m/>
    <m/>
    <m/>
    <m/>
    <m/>
    <m/>
  </r>
  <r>
    <s v="polinode"/>
    <s v="joshing"/>
    <m/>
    <m/>
    <m/>
    <m/>
    <m/>
    <m/>
    <m/>
    <m/>
    <s v="No"/>
    <n v="34"/>
    <m/>
    <m/>
    <x v="1"/>
    <d v="2019-05-22T01:07:36.000"/>
    <s v="View an interactive network of Twitter interactions at #ATD2019: _x000a_https://t.co/Brc8RYDRoO_x000a_Top 10 Twitter influencers by total connections: _x000a_@atd _x000a_@Oprah _x000a_@martinhoyes _x000a_@trishuhl _x000a_@rjpanetti _x000a_@SemanticsGrp _x000a_@atdatlanta _x000a_@ThisIsSethsBlog _x000a_@stipton _x000a_@Joshing"/>
    <s v="https://app.polinode.com/networks/explore/5ce4857ef849ba001337b2ba"/>
    <s v="polinode.com"/>
    <x v="9"/>
    <m/>
    <s v="http://pbs.twimg.com/profile_images/503093797194973184/16HP_Omb_normal.jpeg"/>
    <x v="16"/>
    <s v="https://twitter.com/#!/polinode/status/1131003644134879232"/>
    <m/>
    <m/>
    <s v="1131003644134879232"/>
    <m/>
    <b v="0"/>
    <n v="7"/>
    <s v=""/>
    <b v="0"/>
    <s v="en"/>
    <m/>
    <s v=""/>
    <b v="0"/>
    <n v="6"/>
    <s v=""/>
    <s v="Twitter Web Client"/>
    <b v="0"/>
    <s v="1131003644134879232"/>
    <s v="Retweet"/>
    <n v="0"/>
    <n v="0"/>
    <m/>
    <m/>
    <m/>
    <m/>
    <m/>
    <m/>
    <m/>
    <m/>
    <n v="1"/>
    <s v="1"/>
    <s v="1"/>
    <m/>
    <m/>
    <m/>
    <m/>
    <m/>
    <m/>
    <m/>
    <m/>
    <m/>
  </r>
  <r>
    <s v="polinode"/>
    <s v="nangianehal"/>
    <m/>
    <m/>
    <m/>
    <m/>
    <m/>
    <m/>
    <m/>
    <m/>
    <s v="No"/>
    <n v="43"/>
    <m/>
    <m/>
    <x v="1"/>
    <d v="2019-04-17T01:11:02.000"/>
    <s v="View an interactive network of Twitter connections at the #IMPACTHR conference:_x000a_https://t.co/XEqK3X31gJ​_x000a_Top 10 Twitter influencers by total connections:_x000a_@Bersin_x000a_@DeloitteTalent_x000a_@erin_hr_x000a_@Josh_Bersin_x000a_@erica_volini_x000a_@charuratnu_x000a_@martinhoyes_x000a_@literesearch_x000a_@CaraCapretta_x000a_@NangiaNehal"/>
    <s v="https://app.polinode.com/networks/explore/5cb671568b63830013e17550"/>
    <s v="polinode.com"/>
    <x v="10"/>
    <m/>
    <s v="http://pbs.twimg.com/profile_images/503093797194973184/16HP_Omb_normal.jpeg"/>
    <x v="17"/>
    <s v="https://twitter.com/#!/polinode/status/1118320934786441217"/>
    <m/>
    <m/>
    <s v="1118320934786441217"/>
    <m/>
    <b v="0"/>
    <n v="10"/>
    <s v=""/>
    <b v="0"/>
    <s v="en"/>
    <m/>
    <s v=""/>
    <b v="0"/>
    <n v="5"/>
    <s v=""/>
    <s v="Twitter Web Client"/>
    <b v="0"/>
    <s v="1118320934786441217"/>
    <s v="Retweet"/>
    <n v="0"/>
    <n v="0"/>
    <m/>
    <m/>
    <m/>
    <m/>
    <m/>
    <m/>
    <m/>
    <m/>
    <n v="1"/>
    <s v="1"/>
    <s v="1"/>
    <m/>
    <m/>
    <m/>
    <m/>
    <m/>
    <m/>
    <m/>
    <m/>
    <m/>
  </r>
  <r>
    <s v="polinode"/>
    <s v="dwhite612"/>
    <m/>
    <m/>
    <m/>
    <m/>
    <m/>
    <m/>
    <m/>
    <m/>
    <s v="No"/>
    <n v="51"/>
    <m/>
    <m/>
    <x v="1"/>
    <d v="2019-02-01T16:37:18.000"/>
    <s v="View an interactive network of Twitter connections at #PAFOW19: _x000a_https://t.co/gAEJCReRg7 _x000a_Top 10 Twitter influencers by total degree: _x000a_@martinhoyes _x000a_@david_green_uk _x000a_@Josh_Bersin _x000a_@StaciaGarr _x000a_@1stlookthencook _x000a_@davidjcorfield _x000a_@RichardRosenow _x000a_@Worklytics _x000a_@parkcoll _x000a_@dwhite612"/>
    <s v="https://app.polinode.com/networks/explore/5c5470499a4d050013b0302a"/>
    <s v="polinode.com"/>
    <x v="11"/>
    <m/>
    <s v="http://pbs.twimg.com/profile_images/503093797194973184/16HP_Omb_normal.jpeg"/>
    <x v="18"/>
    <s v="https://twitter.com/#!/polinode/status/1091374944477310982"/>
    <m/>
    <m/>
    <s v="1091374944477310982"/>
    <m/>
    <b v="0"/>
    <n v="6"/>
    <s v=""/>
    <b v="0"/>
    <s v="en"/>
    <m/>
    <s v=""/>
    <b v="0"/>
    <n v="2"/>
    <s v=""/>
    <s v="Front"/>
    <b v="0"/>
    <s v="1091374944477310982"/>
    <s v="Retweet"/>
    <n v="0"/>
    <n v="0"/>
    <m/>
    <m/>
    <m/>
    <m/>
    <m/>
    <m/>
    <m/>
    <m/>
    <n v="1"/>
    <s v="1"/>
    <s v="1"/>
    <m/>
    <m/>
    <m/>
    <m/>
    <m/>
    <m/>
    <m/>
    <m/>
    <m/>
  </r>
  <r>
    <s v="polinode"/>
    <s v="cmnhospitals"/>
    <m/>
    <m/>
    <m/>
    <m/>
    <m/>
    <m/>
    <m/>
    <m/>
    <s v="No"/>
    <n v="58"/>
    <m/>
    <m/>
    <x v="1"/>
    <d v="2019-05-15T01:08:16.000"/>
    <s v="View an interactive network of Twitter connections at #UNLEASH19:_x000a_https://t.co/nMxBHfMRRv_x000a_Top 10 Twitter influencers by incoming connections:_x000a_@unleashgroup_x000a_@chinagorman_x000a_@meghanmbiro_x000a_@ibmwatsontalent_x000a_@hrtechadvisor_x000a_@akwyz_x000a_@talentculture_x000a_@cmnhospitals_x000a_@martinhoyes_x000a_@david_green_uk"/>
    <s v="https://app.polinode.com/networks/explore/5cdaa76c0f022b00136bc76d/5cdb63c10f022b00136bca7b"/>
    <s v="polinode.com"/>
    <x v="12"/>
    <m/>
    <s v="http://pbs.twimg.com/profile_images/503093797194973184/16HP_Omb_normal.jpeg"/>
    <x v="19"/>
    <s v="https://twitter.com/#!/polinode/status/1128467095992188928"/>
    <m/>
    <m/>
    <s v="1128467095992188928"/>
    <m/>
    <b v="0"/>
    <n v="12"/>
    <s v=""/>
    <b v="0"/>
    <s v="en"/>
    <m/>
    <s v=""/>
    <b v="0"/>
    <n v="9"/>
    <s v=""/>
    <s v="Twitter Web Client"/>
    <b v="0"/>
    <s v="1128467095992188928"/>
    <s v="Retweet"/>
    <n v="0"/>
    <n v="0"/>
    <m/>
    <m/>
    <m/>
    <m/>
    <m/>
    <m/>
    <m/>
    <m/>
    <n v="1"/>
    <s v="1"/>
    <s v="1"/>
    <m/>
    <m/>
    <m/>
    <m/>
    <m/>
    <m/>
    <m/>
    <m/>
    <m/>
  </r>
  <r>
    <s v="mikemmoon"/>
    <s v="trustsphere"/>
    <m/>
    <m/>
    <m/>
    <m/>
    <m/>
    <m/>
    <m/>
    <m/>
    <s v="No"/>
    <n v="66"/>
    <m/>
    <m/>
    <x v="1"/>
    <d v="2019-09-07T01:41:44.000"/>
    <s v="@polinode @martinhoyes @david_green_uk @StaciaGarr @aladamsen @HRCurator @redthreadre @HRDigitalBE @drtcp @ManpowerGroup @TrustSphere So sad I couldn't make it. Heard great things."/>
    <m/>
    <m/>
    <x v="0"/>
    <m/>
    <s v="http://pbs.twimg.com/profile_images/645218322498383873/PLJPlMOR_normal.jpg"/>
    <x v="20"/>
    <s v="https://twitter.com/#!/mikemmoon/status/1170150122199638017"/>
    <m/>
    <m/>
    <s v="1170150122199638017"/>
    <s v="1170132135891521538"/>
    <b v="0"/>
    <n v="2"/>
    <s v="2251514948"/>
    <b v="0"/>
    <s v="en"/>
    <m/>
    <s v=""/>
    <b v="0"/>
    <n v="1"/>
    <s v=""/>
    <s v="Twitter for Android"/>
    <b v="0"/>
    <s v="1170132135891521538"/>
    <s v="Tweet"/>
    <n v="0"/>
    <n v="0"/>
    <m/>
    <m/>
    <m/>
    <m/>
    <m/>
    <m/>
    <m/>
    <m/>
    <n v="1"/>
    <s v="3"/>
    <s v="3"/>
    <m/>
    <m/>
    <m/>
    <m/>
    <m/>
    <m/>
    <m/>
    <m/>
    <m/>
  </r>
  <r>
    <s v="b2bspecialist"/>
    <s v="trustsphere"/>
    <m/>
    <m/>
    <m/>
    <m/>
    <m/>
    <m/>
    <m/>
    <m/>
    <s v="No"/>
    <n v="67"/>
    <m/>
    <m/>
    <x v="1"/>
    <d v="2019-09-16T08:06:14.000"/>
    <s v="@polinode @martinhoyes @david_green_uk @StaciaGarr @aladamsen @HRCurator @redthreadre @HRDigitalBE @drtcp @ManpowerGroup @TrustSphere Would these be bi-directional connections?"/>
    <m/>
    <m/>
    <x v="0"/>
    <m/>
    <s v="http://pbs.twimg.com/profile_images/1179392628309348357/b2YPdERs_normal.jpg"/>
    <x v="21"/>
    <s v="https://twitter.com/#!/b2bspecialist/status/1173508377449775104"/>
    <m/>
    <m/>
    <s v="1173508377449775104"/>
    <s v="1170132135891521538"/>
    <b v="0"/>
    <n v="1"/>
    <s v="2251514948"/>
    <b v="0"/>
    <s v="en"/>
    <m/>
    <s v=""/>
    <b v="0"/>
    <n v="0"/>
    <s v=""/>
    <s v="Twitter Web App"/>
    <b v="0"/>
    <s v="1170132135891521538"/>
    <s v="Tweet"/>
    <n v="0"/>
    <n v="0"/>
    <m/>
    <m/>
    <m/>
    <m/>
    <m/>
    <m/>
    <m/>
    <m/>
    <n v="1"/>
    <s v="3"/>
    <s v="3"/>
    <m/>
    <m/>
    <m/>
    <m/>
    <m/>
    <m/>
    <m/>
    <m/>
    <m/>
  </r>
  <r>
    <s v="polinode"/>
    <s v="trustsphere"/>
    <m/>
    <m/>
    <m/>
    <m/>
    <m/>
    <m/>
    <m/>
    <m/>
    <s v="No"/>
    <n v="68"/>
    <m/>
    <m/>
    <x v="1"/>
    <d v="2019-09-07T00:30:15.000"/>
    <s v="View an interactive network of Twitter interactions at #PAFOW Philadelphia: _x000a_https://t.co/B2KtyIZJ6M_x000a_Top 10 Twitter influencers by total connections: _x000a_@martinhoyes_x000a_@david_green_uk_x000a_@staciagarr_x000a_@aladamsen_x000a_@hrcurator_x000a_@redthreadre_x000a_@hrdigitalbe_x000a_@drtcp_x000a_@manpowergroup_x000a_@trustsphere"/>
    <s v="https://app.polinode.com/networks/explore/5d72977b9c2d4b0013286c0d/5d729ce59c2d4b0013286ca9"/>
    <s v="polinode.com"/>
    <x v="6"/>
    <m/>
    <s v="http://pbs.twimg.com/profile_images/503093797194973184/16HP_Omb_normal.jpeg"/>
    <x v="22"/>
    <s v="https://twitter.com/#!/polinode/status/1170132135891521538"/>
    <m/>
    <m/>
    <s v="1170132135891521538"/>
    <m/>
    <b v="0"/>
    <n v="2"/>
    <s v=""/>
    <b v="0"/>
    <s v="en"/>
    <m/>
    <s v=""/>
    <b v="0"/>
    <n v="2"/>
    <s v=""/>
    <s v="Twitter Web App"/>
    <b v="0"/>
    <s v="1170132135891521538"/>
    <s v="Tweet"/>
    <n v="0"/>
    <n v="0"/>
    <m/>
    <m/>
    <m/>
    <m/>
    <m/>
    <m/>
    <m/>
    <m/>
    <n v="2"/>
    <s v="1"/>
    <s v="3"/>
    <m/>
    <m/>
    <m/>
    <m/>
    <m/>
    <m/>
    <m/>
    <m/>
    <m/>
  </r>
  <r>
    <s v="polinode"/>
    <s v="trustsphere"/>
    <m/>
    <m/>
    <m/>
    <m/>
    <m/>
    <m/>
    <m/>
    <m/>
    <s v="No"/>
    <n v="69"/>
    <m/>
    <m/>
    <x v="1"/>
    <d v="2019-09-16T08:47:48.000"/>
    <s v="@B2Bspecialist @martinhoyes @david_green_uk @StaciaGarr @aladamsen @HRCurator @redthreadre @HRDigitalBE @drtcp @ManpowerGroup @TrustSphere Yes! It's a directed network, i.e. you mentioning someone shows separately to them mentioning you."/>
    <m/>
    <m/>
    <x v="0"/>
    <m/>
    <s v="http://pbs.twimg.com/profile_images/503093797194973184/16HP_Omb_normal.jpeg"/>
    <x v="23"/>
    <s v="https://twitter.com/#!/polinode/status/1173518836810694657"/>
    <m/>
    <m/>
    <s v="1173518836810694657"/>
    <s v="1173508377449775104"/>
    <b v="0"/>
    <n v="1"/>
    <s v="16491888"/>
    <b v="0"/>
    <s v="en"/>
    <m/>
    <s v=""/>
    <b v="0"/>
    <n v="0"/>
    <s v=""/>
    <s v="Twitter for Android"/>
    <b v="0"/>
    <s v="1173508377449775104"/>
    <s v="Tweet"/>
    <n v="0"/>
    <n v="0"/>
    <m/>
    <m/>
    <m/>
    <m/>
    <m/>
    <m/>
    <m/>
    <m/>
    <n v="2"/>
    <s v="1"/>
    <s v="3"/>
    <m/>
    <m/>
    <m/>
    <m/>
    <m/>
    <m/>
    <m/>
    <m/>
    <m/>
  </r>
  <r>
    <s v="b2bspecialist"/>
    <s v="polinode"/>
    <m/>
    <m/>
    <m/>
    <m/>
    <m/>
    <m/>
    <m/>
    <m/>
    <s v="Yes"/>
    <n v="80"/>
    <m/>
    <m/>
    <x v="2"/>
    <d v="2019-09-16T11:37:56.000"/>
    <s v="@polinode Thanks. What I mean is does the map indicate whether they are mutually following each other on twitter or not. Uni-directional would mean only one following the other; bi-directional meaning they both are following each other. Thx."/>
    <m/>
    <m/>
    <x v="0"/>
    <m/>
    <s v="http://pbs.twimg.com/profile_images/1179392628309348357/b2YPdERs_normal.jpg"/>
    <x v="24"/>
    <s v="https://twitter.com/#!/b2bspecialist/status/1173561654891728897"/>
    <m/>
    <m/>
    <s v="1173561654891728897"/>
    <s v="1173518836810694657"/>
    <b v="0"/>
    <n v="0"/>
    <s v="2251514948"/>
    <b v="0"/>
    <s v="en"/>
    <m/>
    <s v=""/>
    <b v="0"/>
    <n v="0"/>
    <s v=""/>
    <s v="Twitter Web App"/>
    <b v="0"/>
    <s v="1173518836810694657"/>
    <s v="Tweet"/>
    <n v="0"/>
    <n v="0"/>
    <m/>
    <m/>
    <m/>
    <m/>
    <m/>
    <m/>
    <m/>
    <m/>
    <n v="4"/>
    <s v="3"/>
    <s v="1"/>
    <n v="0"/>
    <n v="0"/>
    <n v="0"/>
    <n v="0"/>
    <n v="0"/>
    <n v="0"/>
    <n v="40"/>
    <n v="100"/>
    <n v="40"/>
  </r>
  <r>
    <s v="b2bspecialist"/>
    <s v="polinode"/>
    <m/>
    <m/>
    <m/>
    <m/>
    <m/>
    <m/>
    <m/>
    <m/>
    <s v="Yes"/>
    <n v="81"/>
    <m/>
    <m/>
    <x v="2"/>
    <d v="2019-09-16T11:39:09.000"/>
    <s v="@polinode Right now you and I are uni-directionally following. I'm following you but you're not following me. If you were following me as well as me following you it would be bi-directional."/>
    <m/>
    <m/>
    <x v="0"/>
    <m/>
    <s v="http://pbs.twimg.com/profile_images/1179392628309348357/b2YPdERs_normal.jpg"/>
    <x v="25"/>
    <s v="https://twitter.com/#!/b2bspecialist/status/1173561960933265408"/>
    <m/>
    <m/>
    <s v="1173561960933265408"/>
    <s v="1173561654891728897"/>
    <b v="0"/>
    <n v="0"/>
    <s v="16491888"/>
    <b v="0"/>
    <s v="en"/>
    <m/>
    <s v=""/>
    <b v="0"/>
    <n v="0"/>
    <s v=""/>
    <s v="Twitter Web App"/>
    <b v="0"/>
    <s v="1173561654891728897"/>
    <s v="Tweet"/>
    <n v="0"/>
    <n v="0"/>
    <m/>
    <m/>
    <m/>
    <m/>
    <m/>
    <m/>
    <m/>
    <m/>
    <n v="4"/>
    <s v="3"/>
    <s v="1"/>
    <n v="2"/>
    <n v="5.882352941176471"/>
    <n v="0"/>
    <n v="0"/>
    <n v="0"/>
    <n v="0"/>
    <n v="32"/>
    <n v="94.11764705882354"/>
    <n v="34"/>
  </r>
  <r>
    <s v="b2bspecialist"/>
    <s v="polinode"/>
    <m/>
    <m/>
    <m/>
    <m/>
    <m/>
    <m/>
    <m/>
    <m/>
    <s v="Yes"/>
    <n v="82"/>
    <m/>
    <m/>
    <x v="2"/>
    <d v="2019-09-16T11:57:40.000"/>
    <s v="@polinode Thanks. Q1: So it is bi-directional if each mentioned the other? Q2: does the data also indicate if they are following each other or what I call &quot;mutual followers&quot;?"/>
    <m/>
    <m/>
    <x v="0"/>
    <m/>
    <s v="http://pbs.twimg.com/profile_images/1179392628309348357/b2YPdERs_normal.jpg"/>
    <x v="26"/>
    <s v="https://twitter.com/#!/b2bspecialist/status/1173566618804396032"/>
    <m/>
    <m/>
    <s v="1173566618804396032"/>
    <s v="1173563756296556545"/>
    <b v="0"/>
    <n v="0"/>
    <s v="2251514948"/>
    <b v="0"/>
    <s v="en"/>
    <m/>
    <s v=""/>
    <b v="0"/>
    <n v="0"/>
    <s v=""/>
    <s v="Twitter Web App"/>
    <b v="0"/>
    <s v="1173563756296556545"/>
    <s v="Tweet"/>
    <n v="0"/>
    <n v="0"/>
    <m/>
    <m/>
    <m/>
    <m/>
    <m/>
    <m/>
    <m/>
    <m/>
    <n v="4"/>
    <s v="3"/>
    <s v="1"/>
    <n v="0"/>
    <n v="0"/>
    <n v="0"/>
    <n v="0"/>
    <n v="0"/>
    <n v="0"/>
    <n v="31"/>
    <n v="100"/>
    <n v="31"/>
  </r>
  <r>
    <s v="polinode"/>
    <s v="b2bspecialist"/>
    <m/>
    <m/>
    <m/>
    <m/>
    <m/>
    <m/>
    <m/>
    <m/>
    <s v="Yes"/>
    <n v="84"/>
    <m/>
    <m/>
    <x v="2"/>
    <d v="2019-09-16T11:46:17.000"/>
    <s v="@B2Bspecialist You can examine that by going to metrics -&amp;gt; edges and calculating mutual. You can then filter or color edges by mutual. Note: the edges here are Twitter interactions rather than follower relationships."/>
    <m/>
    <m/>
    <x v="0"/>
    <m/>
    <s v="http://pbs.twimg.com/profile_images/503093797194973184/16HP_Omb_normal.jpeg"/>
    <x v="27"/>
    <s v="https://twitter.com/#!/polinode/status/1173563756296556545"/>
    <m/>
    <m/>
    <s v="1173563756296556545"/>
    <s v="1173561654891728897"/>
    <b v="0"/>
    <n v="0"/>
    <s v="16491888"/>
    <b v="0"/>
    <s v="en"/>
    <m/>
    <s v=""/>
    <b v="0"/>
    <n v="0"/>
    <s v=""/>
    <s v="Twitter for Android"/>
    <b v="0"/>
    <s v="1173561654891728897"/>
    <s v="Tweet"/>
    <n v="0"/>
    <n v="0"/>
    <m/>
    <m/>
    <m/>
    <m/>
    <m/>
    <m/>
    <m/>
    <m/>
    <n v="3"/>
    <s v="1"/>
    <s v="3"/>
    <n v="0"/>
    <n v="0"/>
    <n v="0"/>
    <n v="0"/>
    <n v="0"/>
    <n v="0"/>
    <n v="34"/>
    <n v="100"/>
    <n v="34"/>
  </r>
  <r>
    <s v="polinode"/>
    <s v="b2bspecialist"/>
    <m/>
    <m/>
    <m/>
    <m/>
    <m/>
    <m/>
    <m/>
    <m/>
    <s v="Yes"/>
    <n v="85"/>
    <m/>
    <m/>
    <x v="2"/>
    <d v="2019-09-16T12:00:48.000"/>
    <s v="@B2Bspecialist Yes to Q1. For Q2 - not this dataset. You can get that data but it is tricky to do at scale given Twitter API limitations."/>
    <m/>
    <m/>
    <x v="0"/>
    <m/>
    <s v="http://pbs.twimg.com/profile_images/503093797194973184/16HP_Omb_normal.jpeg"/>
    <x v="28"/>
    <s v="https://twitter.com/#!/polinode/status/1173567405764665344"/>
    <m/>
    <m/>
    <s v="1173567405764665344"/>
    <s v="1173566618804396032"/>
    <b v="0"/>
    <n v="1"/>
    <s v="16491888"/>
    <b v="0"/>
    <s v="en"/>
    <m/>
    <s v=""/>
    <b v="0"/>
    <n v="0"/>
    <s v=""/>
    <s v="Twitter for Android"/>
    <b v="0"/>
    <s v="1173566618804396032"/>
    <s v="Tweet"/>
    <n v="0"/>
    <n v="0"/>
    <m/>
    <m/>
    <m/>
    <m/>
    <m/>
    <m/>
    <m/>
    <m/>
    <n v="3"/>
    <s v="1"/>
    <s v="3"/>
    <n v="0"/>
    <n v="0"/>
    <n v="2"/>
    <n v="7.6923076923076925"/>
    <n v="0"/>
    <n v="0"/>
    <n v="24"/>
    <n v="92.3076923076923"/>
    <n v="26"/>
  </r>
  <r>
    <s v="ninadicara"/>
    <s v="ninadicara"/>
    <m/>
    <m/>
    <m/>
    <m/>
    <m/>
    <m/>
    <m/>
    <m/>
    <s v="No"/>
    <n v="86"/>
    <m/>
    <m/>
    <x v="0"/>
    <d v="2019-09-25T17:51:15.000"/>
    <s v="Having wayyy too much fun making network graphs of my literature review... This one is the coverage of different mental health conditions (pink) by each paper (blue) #datavis https://t.co/fGfjaztP4u"/>
    <m/>
    <m/>
    <x v="13"/>
    <s v="https://pbs.twimg.com/media/EFU_2t3WsAIsDFc.jpg"/>
    <s v="https://pbs.twimg.com/media/EFU_2t3WsAIsDFc.jpg"/>
    <x v="29"/>
    <s v="https://twitter.com/#!/ninadicara/status/1176917091900895233"/>
    <m/>
    <m/>
    <s v="1176917091900895233"/>
    <m/>
    <b v="0"/>
    <n v="17"/>
    <s v=""/>
    <b v="0"/>
    <s v="en"/>
    <m/>
    <s v=""/>
    <b v="0"/>
    <n v="4"/>
    <s v=""/>
    <s v="Twitter Web App"/>
    <b v="0"/>
    <s v="1176917091900895233"/>
    <s v="Retweet"/>
    <n v="0"/>
    <n v="0"/>
    <m/>
    <m/>
    <m/>
    <m/>
    <m/>
    <m/>
    <m/>
    <m/>
    <n v="1"/>
    <s v="8"/>
    <s v="8"/>
    <n v="1"/>
    <n v="3.5714285714285716"/>
    <n v="0"/>
    <n v="0"/>
    <n v="0"/>
    <n v="0"/>
    <n v="27"/>
    <n v="96.42857142857143"/>
    <n v="28"/>
  </r>
  <r>
    <s v="polinode"/>
    <s v="ninadicara"/>
    <m/>
    <m/>
    <m/>
    <m/>
    <m/>
    <m/>
    <m/>
    <m/>
    <s v="No"/>
    <n v="87"/>
    <m/>
    <m/>
    <x v="1"/>
    <d v="2019-09-29T21:33:25.000"/>
    <s v="RT @ninadicara: Having wayyy too much fun making network graphs of my literature review... This one is the coverage of different mental heaâ€¦"/>
    <m/>
    <m/>
    <x v="0"/>
    <m/>
    <s v="http://pbs.twimg.com/profile_images/503093797194973184/16HP_Omb_normal.jpeg"/>
    <x v="30"/>
    <s v="https://twitter.com/#!/polinode/status/1178422553238327296"/>
    <m/>
    <m/>
    <s v="1178422553238327296"/>
    <m/>
    <b v="0"/>
    <n v="0"/>
    <s v=""/>
    <b v="0"/>
    <s v="en"/>
    <m/>
    <s v=""/>
    <b v="0"/>
    <n v="4"/>
    <s v="1176917091900895233"/>
    <s v="Twitter for Android"/>
    <b v="0"/>
    <s v="1176917091900895233"/>
    <s v="Tweet"/>
    <n v="0"/>
    <n v="0"/>
    <m/>
    <m/>
    <m/>
    <m/>
    <m/>
    <m/>
    <m/>
    <m/>
    <n v="1"/>
    <s v="1"/>
    <s v="8"/>
    <n v="1"/>
    <n v="4.3478260869565215"/>
    <n v="0"/>
    <n v="0"/>
    <n v="0"/>
    <n v="0"/>
    <n v="22"/>
    <n v="95.65217391304348"/>
    <n v="23"/>
  </r>
  <r>
    <s v="polinode"/>
    <s v="adp"/>
    <m/>
    <m/>
    <m/>
    <m/>
    <m/>
    <m/>
    <m/>
    <m/>
    <s v="No"/>
    <n v="88"/>
    <m/>
    <m/>
    <x v="1"/>
    <d v="2019-10-05T04:05:52.000"/>
    <s v="@HRTechConf @martinhoyes @Josh_Bersin @mfaulkner43 @ZacharyJeans @HRExecMag @HRDigitalBE @k8bischHRLaw @heatherbussing We have updated the #HRTechConf network with all Twitter interactions over the conference: https://t.co/1mczCCEDYD_x000a_Top 10 Twitter influencers by total connections: _x000a_@HRTechConf_x000a_@martinhoyes_x000a_@Josh_Bersin_x000a_@mfaulkner43 _x000a_@ZacharyJeans_x000a_@HRExecMag_x000a_@ADP_x000a_@HRDigitalBE _x000a_@heatherbussing"/>
    <s v="https://app.polinode.com/networks/explore/5d9801407b3b5c00132bab0f/5d98028c7b3b5c00132bab11"/>
    <s v="polinode.com"/>
    <x v="7"/>
    <m/>
    <s v="http://pbs.twimg.com/profile_images/503093797194973184/16HP_Omb_normal.jpeg"/>
    <x v="31"/>
    <s v="https://twitter.com/#!/polinode/status/1180333257822371840"/>
    <m/>
    <m/>
    <s v="1180333257822371840"/>
    <s v="1179586561911865345"/>
    <b v="0"/>
    <n v="3"/>
    <s v="2251514948"/>
    <b v="0"/>
    <s v="en"/>
    <m/>
    <s v=""/>
    <b v="0"/>
    <n v="2"/>
    <s v=""/>
    <s v="Twitter Web App"/>
    <b v="0"/>
    <s v="1179586561911865345"/>
    <s v="Tweet"/>
    <n v="0"/>
    <n v="0"/>
    <m/>
    <m/>
    <m/>
    <m/>
    <m/>
    <m/>
    <m/>
    <m/>
    <n v="1"/>
    <s v="1"/>
    <s v="1"/>
    <m/>
    <m/>
    <m/>
    <m/>
    <m/>
    <m/>
    <m/>
    <m/>
    <m/>
  </r>
  <r>
    <s v="heatherbussing"/>
    <s v="jilltaksey"/>
    <m/>
    <m/>
    <m/>
    <m/>
    <m/>
    <m/>
    <m/>
    <m/>
    <s v="No"/>
    <n v="89"/>
    <m/>
    <m/>
    <x v="1"/>
    <d v="2019-10-05T05:41:16.000"/>
    <s v="Hey @JillTaksey! https://t.co/HrZLTh8FEX"/>
    <s v="https://twitter.com/polinode/status/1180333257822371840"/>
    <s v="twitter.com"/>
    <x v="0"/>
    <m/>
    <s v="http://pbs.twimg.com/profile_images/1177818662285086720/OX8mqnsR_normal.jpg"/>
    <x v="32"/>
    <s v="https://twitter.com/#!/heatherbussing/status/1180357266513379328"/>
    <m/>
    <m/>
    <s v="1180357266513379328"/>
    <m/>
    <b v="0"/>
    <n v="1"/>
    <s v=""/>
    <b v="1"/>
    <s v="und"/>
    <m/>
    <s v="1180333257822371840"/>
    <b v="0"/>
    <n v="0"/>
    <s v=""/>
    <s v="Twitter for Android"/>
    <b v="0"/>
    <s v="1180357266513379328"/>
    <s v="Tweet"/>
    <n v="0"/>
    <n v="0"/>
    <m/>
    <m/>
    <m/>
    <m/>
    <m/>
    <m/>
    <m/>
    <m/>
    <n v="1"/>
    <s v="2"/>
    <s v="2"/>
    <n v="0"/>
    <n v="0"/>
    <n v="0"/>
    <n v="0"/>
    <n v="0"/>
    <n v="0"/>
    <n v="2"/>
    <n v="100"/>
    <n v="2"/>
  </r>
  <r>
    <s v="janbenway"/>
    <s v="louisrosenfeld"/>
    <m/>
    <m/>
    <m/>
    <m/>
    <m/>
    <m/>
    <m/>
    <m/>
    <s v="No"/>
    <n v="90"/>
    <m/>
    <m/>
    <x v="2"/>
    <d v="2019-10-08T15:10:37.000"/>
    <s v="@louisrosenfeld Try polinode -- It's been a while since I used it, but it was pretty simple a few years back."/>
    <m/>
    <m/>
    <x v="0"/>
    <m/>
    <s v="http://pbs.twimg.com/profile_images/3186634821/61951b4daabb880e32942ddd3c9518fc_normal.jpeg"/>
    <x v="33"/>
    <s v="https://twitter.com/#!/janbenway/status/1181587707924897792"/>
    <m/>
    <m/>
    <s v="1181587707924897792"/>
    <s v="1181583733373190145"/>
    <b v="0"/>
    <n v="3"/>
    <s v="1760431"/>
    <b v="0"/>
    <s v="en"/>
    <m/>
    <s v=""/>
    <b v="0"/>
    <n v="0"/>
    <s v=""/>
    <s v="TweetDeck"/>
    <b v="0"/>
    <s v="1181583733373190145"/>
    <s v="Tweet"/>
    <n v="0"/>
    <n v="0"/>
    <m/>
    <m/>
    <m/>
    <m/>
    <m/>
    <m/>
    <m/>
    <m/>
    <n v="1"/>
    <s v="7"/>
    <s v="7"/>
    <n v="1"/>
    <n v="5"/>
    <n v="0"/>
    <n v="0"/>
    <n v="0"/>
    <n v="0"/>
    <n v="19"/>
    <n v="95"/>
    <n v="20"/>
  </r>
  <r>
    <s v="martinhoyes"/>
    <s v="tr"/>
    <m/>
    <m/>
    <m/>
    <m/>
    <m/>
    <m/>
    <m/>
    <m/>
    <s v="No"/>
    <n v="91"/>
    <m/>
    <m/>
    <x v="1"/>
    <d v="2019-09-07T02:00:16.000"/>
    <s v="RT @mikemmoon: @polinode @martinhoyes @david_green_uk @StaciaGarr @aladamsen @HRCurator @redthreadre @HRDigitalBE @drtcp @ManpowerGroup @Tr…"/>
    <m/>
    <m/>
    <x v="0"/>
    <m/>
    <s v="http://pbs.twimg.com/profile_images/780451899040342020/t5Fwh2GQ_normal.jpg"/>
    <x v="34"/>
    <s v="https://twitter.com/#!/martinhoyes/status/1170154789583241218"/>
    <m/>
    <m/>
    <s v="1170154789583241218"/>
    <m/>
    <b v="0"/>
    <n v="0"/>
    <s v=""/>
    <b v="0"/>
    <s v="en"/>
    <m/>
    <s v=""/>
    <b v="0"/>
    <n v="1"/>
    <s v="1170150122199638017"/>
    <s v="Twitter for iPhone"/>
    <b v="0"/>
    <s v="1170150122199638017"/>
    <s v="Tweet"/>
    <n v="0"/>
    <n v="0"/>
    <m/>
    <m/>
    <m/>
    <m/>
    <m/>
    <m/>
    <m/>
    <m/>
    <n v="1"/>
    <s v="2"/>
    <s v="2"/>
    <n v="0"/>
    <n v="0"/>
    <n v="0"/>
    <n v="0"/>
    <n v="0"/>
    <n v="0"/>
    <n v="13"/>
    <n v="100"/>
    <n v="13"/>
  </r>
  <r>
    <s v="drtcp"/>
    <s v="polinode"/>
    <m/>
    <m/>
    <m/>
    <m/>
    <m/>
    <m/>
    <m/>
    <m/>
    <s v="Yes"/>
    <n v="97"/>
    <m/>
    <m/>
    <x v="1"/>
    <d v="2019-09-07T19:44:31.000"/>
    <s v="RT @polinode: View an interactive network of Twitter interactions at #PAFOW Philadelphia: _x000a_https://t.co/B2KtyIZJ6M_x000a_Top 10 Twitter influence…"/>
    <s v="https://app.polinode.com/networks/explore/5d72977b9c2d4b0013286c0d/5d729ce59c2d4b0013286ca9"/>
    <s v="polinode.com"/>
    <x v="6"/>
    <m/>
    <s v="http://pbs.twimg.com/profile_images/1139626877428142080/cKtu9nzU_normal.png"/>
    <x v="35"/>
    <s v="https://twitter.com/#!/drtcp/status/1170422616018083841"/>
    <m/>
    <m/>
    <s v="1170422616018083841"/>
    <m/>
    <b v="0"/>
    <n v="0"/>
    <s v=""/>
    <b v="0"/>
    <s v="en"/>
    <m/>
    <s v=""/>
    <b v="0"/>
    <n v="7"/>
    <s v="1170132135891521538"/>
    <s v="Twitter for iPhone"/>
    <b v="0"/>
    <s v="1170132135891521538"/>
    <s v="Tweet"/>
    <n v="0"/>
    <n v="0"/>
    <m/>
    <m/>
    <m/>
    <m/>
    <m/>
    <m/>
    <m/>
    <m/>
    <n v="1"/>
    <s v="3"/>
    <s v="1"/>
    <n v="1"/>
    <n v="6.25"/>
    <n v="0"/>
    <n v="0"/>
    <n v="0"/>
    <n v="0"/>
    <n v="15"/>
    <n v="93.75"/>
    <n v="16"/>
  </r>
  <r>
    <s v="hrcurator"/>
    <s v="polinode"/>
    <m/>
    <m/>
    <m/>
    <m/>
    <m/>
    <m/>
    <m/>
    <m/>
    <s v="Yes"/>
    <n v="102"/>
    <m/>
    <m/>
    <x v="1"/>
    <d v="2019-09-07T12:19:37.000"/>
    <s v="RT @polinode: View an interactive network of Twitter interactions at #PAFOW Philadelphia: _x000a_https://t.co/B2KtyIZJ6M_x000a_Top 10 Twitter influence…"/>
    <s v="https://app.polinode.com/networks/explore/5d72977b9c2d4b0013286c0d/5d729ce59c2d4b0013286ca9"/>
    <s v="polinode.com"/>
    <x v="6"/>
    <m/>
    <s v="http://pbs.twimg.com/profile_images/1054665011208089600/_bSiljTl_normal.jpg"/>
    <x v="36"/>
    <s v="https://twitter.com/#!/hrcurator/status/1170310653640400899"/>
    <m/>
    <m/>
    <s v="1170310653640400899"/>
    <m/>
    <b v="0"/>
    <n v="0"/>
    <s v=""/>
    <b v="0"/>
    <s v="en"/>
    <m/>
    <s v=""/>
    <b v="0"/>
    <n v="7"/>
    <s v="1170132135891521538"/>
    <s v="Hootsuite Inc."/>
    <b v="0"/>
    <s v="1170132135891521538"/>
    <s v="Tweet"/>
    <n v="0"/>
    <n v="0"/>
    <m/>
    <m/>
    <m/>
    <m/>
    <m/>
    <m/>
    <m/>
    <m/>
    <n v="1"/>
    <s v="3"/>
    <s v="1"/>
    <n v="1"/>
    <n v="6.25"/>
    <n v="0"/>
    <n v="0"/>
    <n v="0"/>
    <n v="0"/>
    <n v="15"/>
    <n v="93.75"/>
    <n v="16"/>
  </r>
  <r>
    <s v="mikemmoon"/>
    <s v="polinode"/>
    <m/>
    <m/>
    <m/>
    <m/>
    <m/>
    <m/>
    <m/>
    <m/>
    <s v="No"/>
    <n v="107"/>
    <m/>
    <m/>
    <x v="1"/>
    <d v="2019-09-07T01:41:14.000"/>
    <s v="RT @polinode: View an interactive network of Twitter interactions at #PAFOW Philadelphia: _x000a_https://t.co/B2KtyIZJ6M_x000a_Top 10 Twitter influence…"/>
    <s v="https://app.polinode.com/networks/explore/5d72977b9c2d4b0013286c0d/5d729ce59c2d4b0013286ca9"/>
    <s v="polinode.com"/>
    <x v="6"/>
    <m/>
    <s v="http://pbs.twimg.com/profile_images/645218322498383873/PLJPlMOR_normal.jpg"/>
    <x v="37"/>
    <s v="https://twitter.com/#!/mikemmoon/status/1170149996047622144"/>
    <m/>
    <m/>
    <s v="1170149996047622144"/>
    <m/>
    <b v="0"/>
    <n v="0"/>
    <s v=""/>
    <b v="0"/>
    <s v="en"/>
    <m/>
    <s v=""/>
    <b v="0"/>
    <n v="7"/>
    <s v="1170132135891521538"/>
    <s v="Twitter for Android"/>
    <b v="0"/>
    <s v="1170132135891521538"/>
    <s v="Tweet"/>
    <n v="0"/>
    <n v="0"/>
    <m/>
    <m/>
    <m/>
    <m/>
    <m/>
    <m/>
    <m/>
    <m/>
    <n v="1"/>
    <s v="3"/>
    <s v="1"/>
    <n v="1"/>
    <n v="6.25"/>
    <n v="0"/>
    <n v="0"/>
    <n v="0"/>
    <n v="0"/>
    <n v="15"/>
    <n v="93.75"/>
    <n v="16"/>
  </r>
  <r>
    <s v="david_green_uk"/>
    <s v="polinode"/>
    <m/>
    <m/>
    <m/>
    <m/>
    <m/>
    <m/>
    <m/>
    <m/>
    <s v="Yes"/>
    <n v="116"/>
    <m/>
    <m/>
    <x v="1"/>
    <d v="2019-09-07T20:54:32.000"/>
    <s v="RT @polinode: View an interactive network of Twitter interactions at #PAFOW Philadelphia: _x000a_https://t.co/B2KtyIZJ6M_x000a_Top 10 Twitter influence…"/>
    <s v="https://app.polinode.com/networks/explore/5d72977b9c2d4b0013286c0d/5d729ce59c2d4b0013286ca9"/>
    <s v="polinode.com"/>
    <x v="6"/>
    <m/>
    <s v="http://pbs.twimg.com/profile_images/798472848704700416/eIZ_BDwn_normal.jpg"/>
    <x v="38"/>
    <s v="https://twitter.com/#!/david_green_uk/status/1170440234460426240"/>
    <m/>
    <m/>
    <s v="1170440234460426240"/>
    <m/>
    <b v="0"/>
    <n v="0"/>
    <s v=""/>
    <b v="0"/>
    <s v="en"/>
    <m/>
    <s v=""/>
    <b v="0"/>
    <n v="7"/>
    <s v="1170132135891521538"/>
    <s v="Twitter for iPhone"/>
    <b v="0"/>
    <s v="1170132135891521538"/>
    <s v="Tweet"/>
    <n v="0"/>
    <n v="0"/>
    <m/>
    <m/>
    <m/>
    <m/>
    <m/>
    <m/>
    <m/>
    <m/>
    <n v="1"/>
    <s v="3"/>
    <s v="1"/>
    <n v="1"/>
    <n v="6.25"/>
    <n v="0"/>
    <n v="0"/>
    <n v="0"/>
    <n v="0"/>
    <n v="15"/>
    <n v="93.75"/>
    <n v="16"/>
  </r>
  <r>
    <s v="david_green_uk"/>
    <s v="aladamsen"/>
    <m/>
    <m/>
    <m/>
    <m/>
    <m/>
    <m/>
    <m/>
    <m/>
    <s v="No"/>
    <n v="117"/>
    <m/>
    <m/>
    <x v="1"/>
    <d v="2019-09-16T16:07:45.000"/>
    <s v="RT @martinhoyes: @redthreadre @StaciaGarr @aladamsen @david_green_uk #pafow #polinode,_x000a_https://t.co/sVeli28CM5_x000a_ #peopleanalytics #hranalyti…"/>
    <s v="https://twitter.com/polinode/status/1170132135891521538"/>
    <s v="twitter.com"/>
    <x v="14"/>
    <m/>
    <s v="http://pbs.twimg.com/profile_images/798472848704700416/eIZ_BDwn_normal.jpg"/>
    <x v="39"/>
    <s v="https://twitter.com/#!/david_green_uk/status/1173629555199926278"/>
    <m/>
    <m/>
    <s v="1173629555199926278"/>
    <m/>
    <b v="0"/>
    <n v="0"/>
    <s v=""/>
    <b v="1"/>
    <s v="und"/>
    <m/>
    <s v="1170132135891521538"/>
    <b v="0"/>
    <n v="3"/>
    <s v="1172992220435079168"/>
    <s v="Twitter Web App"/>
    <b v="0"/>
    <s v="1172992220435079168"/>
    <s v="Tweet"/>
    <n v="0"/>
    <n v="0"/>
    <m/>
    <m/>
    <m/>
    <m/>
    <m/>
    <m/>
    <m/>
    <m/>
    <n v="1"/>
    <s v="3"/>
    <s v="3"/>
    <m/>
    <m/>
    <m/>
    <m/>
    <m/>
    <m/>
    <m/>
    <m/>
    <m/>
  </r>
  <r>
    <s v="martinhoyes"/>
    <s v="david_green_uk"/>
    <m/>
    <m/>
    <m/>
    <m/>
    <m/>
    <m/>
    <m/>
    <m/>
    <s v="Yes"/>
    <n v="127"/>
    <m/>
    <m/>
    <x v="1"/>
    <d v="2019-09-14T21:55:13.000"/>
    <s v="@redthreadre @StaciaGarr @aladamsen @david_green_uk #pafow #polinode,_x000a_https://t.co/sVeli28CM5_x000a_ #peopleanalytics #hranalytics #employeeexperience #oow19 #oow #shrm19 #shrm #hcmcloud #erpcloud #unleash19 #HRTechConf #hrtech #oatug #c20lv #df19 #servicenow #oraclembx #CSODConf19 #atd2019 #futureofwork #hcm #workforceanalytics #ensw"/>
    <s v="https://twitter.com/polinode/status/1170132135891521538"/>
    <s v="twitter.com"/>
    <x v="15"/>
    <m/>
    <s v="http://pbs.twimg.com/profile_images/780451899040342020/t5Fwh2GQ_normal.jpg"/>
    <x v="40"/>
    <s v="https://twitter.com/#!/martinhoyes/status/1172992220435079168"/>
    <m/>
    <m/>
    <s v="1172992220435079168"/>
    <s v="1170479392914436096"/>
    <b v="0"/>
    <n v="3"/>
    <s v="780292093839220736"/>
    <b v="1"/>
    <s v="und"/>
    <m/>
    <s v="1170132135891521538"/>
    <b v="0"/>
    <n v="2"/>
    <s v=""/>
    <s v="Twitter Web App"/>
    <b v="0"/>
    <s v="1170479392914436096"/>
    <s v="Tweet"/>
    <n v="0"/>
    <n v="0"/>
    <m/>
    <m/>
    <m/>
    <m/>
    <m/>
    <m/>
    <m/>
    <m/>
    <n v="4"/>
    <s v="2"/>
    <s v="3"/>
    <m/>
    <m/>
    <m/>
    <m/>
    <m/>
    <m/>
    <m/>
    <m/>
    <m/>
  </r>
  <r>
    <s v="martinhoyes"/>
    <s v="david_green_uk"/>
    <m/>
    <m/>
    <m/>
    <m/>
    <m/>
    <m/>
    <m/>
    <m/>
    <s v="Yes"/>
    <n v="128"/>
    <m/>
    <m/>
    <x v="1"/>
    <d v="2019-09-14T21:55:33.000"/>
    <s v="RT @martinhoyes: @redthreadre @StaciaGarr @aladamsen @david_green_uk #pafow #polinode,_x000a_https://t.co/sVeli28CM5_x000a_ #peopleanalytics #hranalyti…"/>
    <s v="https://twitter.com/polinode/status/1170132135891521538"/>
    <s v="twitter.com"/>
    <x v="14"/>
    <m/>
    <s v="http://pbs.twimg.com/profile_images/780451899040342020/t5Fwh2GQ_normal.jpg"/>
    <x v="41"/>
    <s v="https://twitter.com/#!/martinhoyes/status/1172992304149225472"/>
    <m/>
    <m/>
    <s v="1172992304149225472"/>
    <m/>
    <b v="0"/>
    <n v="0"/>
    <s v=""/>
    <b v="1"/>
    <s v="und"/>
    <m/>
    <s v="1170132135891521538"/>
    <b v="0"/>
    <n v="2"/>
    <s v="1172992220435079168"/>
    <s v="Twitter Web App"/>
    <b v="0"/>
    <s v="1172992220435079168"/>
    <s v="Tweet"/>
    <n v="0"/>
    <n v="0"/>
    <m/>
    <m/>
    <m/>
    <m/>
    <m/>
    <m/>
    <m/>
    <m/>
    <n v="4"/>
    <s v="2"/>
    <s v="3"/>
    <m/>
    <m/>
    <m/>
    <m/>
    <m/>
    <m/>
    <m/>
    <m/>
    <m/>
  </r>
  <r>
    <s v="martinhoyes"/>
    <s v="david_green_uk"/>
    <m/>
    <m/>
    <m/>
    <m/>
    <m/>
    <m/>
    <m/>
    <m/>
    <s v="Yes"/>
    <n v="129"/>
    <m/>
    <m/>
    <x v="1"/>
    <d v="2019-09-16T15:22:51.000"/>
    <s v="RT @martinhoyes: @redthreadre @StaciaGarr @aladamsen @david_green_uk #pafow #polinode,_x000a_https://t.co/sVeli28CM5_x000a_ #peopleanalytics #hranalyti…"/>
    <s v="https://twitter.com/polinode/status/1170132135891521538"/>
    <s v="twitter.com"/>
    <x v="14"/>
    <m/>
    <s v="http://pbs.twimg.com/profile_images/780451899040342020/t5Fwh2GQ_normal.jpg"/>
    <x v="42"/>
    <s v="https://twitter.com/#!/martinhoyes/status/1173618253735723009"/>
    <m/>
    <m/>
    <s v="1173618253735723009"/>
    <m/>
    <b v="0"/>
    <n v="0"/>
    <s v=""/>
    <b v="1"/>
    <s v="und"/>
    <m/>
    <s v="1170132135891521538"/>
    <b v="0"/>
    <n v="3"/>
    <s v="1172992220435079168"/>
    <s v="Twitter Web App"/>
    <b v="0"/>
    <s v="1172992220435079168"/>
    <s v="Tweet"/>
    <n v="0"/>
    <n v="0"/>
    <m/>
    <m/>
    <m/>
    <m/>
    <m/>
    <m/>
    <m/>
    <m/>
    <n v="4"/>
    <s v="2"/>
    <s v="3"/>
    <m/>
    <m/>
    <m/>
    <m/>
    <m/>
    <m/>
    <m/>
    <m/>
    <m/>
  </r>
  <r>
    <s v="polinode"/>
    <s v="heatherbussing"/>
    <m/>
    <m/>
    <m/>
    <m/>
    <m/>
    <m/>
    <m/>
    <m/>
    <s v="Yes"/>
    <n v="149"/>
    <m/>
    <m/>
    <x v="1"/>
    <d v="2019-10-03T02:38:46.000"/>
    <s v="View an interactive network of Twitter interactions at #HRTechConf so far: https://t.co/JeKb0cyokk_x000a_Top 10 Twitter influencers by total connections:_x000a_@HRTechConf_x000a_@martinhoyes_x000a_@josh_bersin_x000a_@mfaulkner43_x000a_@zacharyjeans_x000a_@hrexecmag_x000a_@hrdigitalbe_x000a_@k8bischhrlaw_x000a_@heatherbussing"/>
    <s v="https://app.polinode.com/networks/explore/5d9531bd4bfc520013def2a1/5d9537dc1b66ef00130c9be5"/>
    <s v="polinode.com"/>
    <x v="7"/>
    <m/>
    <s v="http://pbs.twimg.com/profile_images/503093797194973184/16HP_Omb_normal.jpeg"/>
    <x v="43"/>
    <s v="https://twitter.com/#!/polinode/status/1179586561911865345"/>
    <m/>
    <m/>
    <s v="1179586561911865345"/>
    <m/>
    <b v="0"/>
    <n v="7"/>
    <s v=""/>
    <b v="0"/>
    <s v="en"/>
    <m/>
    <s v=""/>
    <b v="0"/>
    <n v="4"/>
    <s v=""/>
    <s v="Twitter Web App"/>
    <b v="0"/>
    <s v="1179586561911865345"/>
    <s v="Tweet"/>
    <n v="0"/>
    <n v="0"/>
    <m/>
    <m/>
    <m/>
    <m/>
    <m/>
    <m/>
    <m/>
    <m/>
    <n v="2"/>
    <s v="1"/>
    <s v="2"/>
    <m/>
    <m/>
    <m/>
    <m/>
    <m/>
    <m/>
    <m/>
    <m/>
    <m/>
  </r>
  <r>
    <s v="heatherbussing"/>
    <s v="polinode"/>
    <m/>
    <m/>
    <m/>
    <m/>
    <m/>
    <m/>
    <m/>
    <m/>
    <s v="Yes"/>
    <n v="151"/>
    <m/>
    <m/>
    <x v="1"/>
    <d v="2019-10-03T07:08:49.000"/>
    <s v="RT @polinode: View an interactive network of Twitter interactions at #HRTechConf so far: https://t.co/JeKb0cyokk_x000a_Top 10 Twitter influencersâ€¦"/>
    <s v="https://app.polinode.com/networks/explore/5d9531bd4bfc520013def2a1/5d9537dc1b66ef00130c9be5"/>
    <s v="polinode.com"/>
    <x v="7"/>
    <m/>
    <s v="http://pbs.twimg.com/profile_images/1177818662285086720/OX8mqnsR_normal.jpg"/>
    <x v="44"/>
    <s v="https://twitter.com/#!/heatherbussing/status/1179654520827105281"/>
    <m/>
    <m/>
    <s v="1179654520827105281"/>
    <m/>
    <b v="0"/>
    <n v="0"/>
    <s v=""/>
    <b v="0"/>
    <s v="en"/>
    <m/>
    <s v=""/>
    <b v="0"/>
    <n v="4"/>
    <s v="1179586561911865345"/>
    <s v="Twitter for Android"/>
    <b v="0"/>
    <s v="1179586561911865345"/>
    <s v="Tweet"/>
    <n v="0"/>
    <n v="0"/>
    <m/>
    <m/>
    <m/>
    <m/>
    <m/>
    <m/>
    <m/>
    <m/>
    <n v="1"/>
    <s v="2"/>
    <s v="1"/>
    <n v="1"/>
    <n v="5.882352941176471"/>
    <n v="0"/>
    <n v="0"/>
    <n v="0"/>
    <n v="0"/>
    <n v="16"/>
    <n v="94.11764705882354"/>
    <n v="17"/>
  </r>
  <r>
    <s v="zacharyjeans"/>
    <s v="heatherbussing"/>
    <m/>
    <m/>
    <m/>
    <m/>
    <m/>
    <m/>
    <m/>
    <m/>
    <s v="No"/>
    <n v="152"/>
    <m/>
    <m/>
    <x v="1"/>
    <d v="2019-10-05T04:25:51.000"/>
    <s v="RT @polinode: @HRTechConf @martinhoyes @Josh_Bersin @mfaulkner43 @ZacharyJeans @HRExecMag @HRDigitalBE @k8bischHRLaw @heatherbussing We hav…"/>
    <m/>
    <m/>
    <x v="0"/>
    <m/>
    <s v="http://pbs.twimg.com/profile_images/1148720994590195712/0gySboe7_normal.png"/>
    <x v="45"/>
    <s v="https://twitter.com/#!/zacharyjeans/status/1180338287094849536"/>
    <m/>
    <m/>
    <s v="1180338287094849536"/>
    <m/>
    <b v="0"/>
    <n v="0"/>
    <s v=""/>
    <b v="0"/>
    <s v="en"/>
    <m/>
    <s v=""/>
    <b v="0"/>
    <n v="2"/>
    <s v="1180333257822371840"/>
    <s v="Twitter for iPhone"/>
    <b v="0"/>
    <s v="1180333257822371840"/>
    <s v="Tweet"/>
    <n v="0"/>
    <n v="0"/>
    <m/>
    <m/>
    <m/>
    <m/>
    <m/>
    <m/>
    <m/>
    <m/>
    <n v="3"/>
    <s v="2"/>
    <s v="2"/>
    <m/>
    <m/>
    <m/>
    <m/>
    <m/>
    <m/>
    <m/>
    <m/>
    <m/>
  </r>
  <r>
    <s v="zacharyjeans"/>
    <s v="heatherbussing"/>
    <m/>
    <m/>
    <m/>
    <m/>
    <m/>
    <m/>
    <m/>
    <m/>
    <s v="No"/>
    <n v="153"/>
    <m/>
    <m/>
    <x v="1"/>
    <d v="2019-10-07T18:22:12.000"/>
    <s v="RT @polinode: @HRTechConf @martinhoyes @Josh_Bersin @mfaulkner43 @ZacharyJeans @HRExecMag @HRDigitalBE @k8bischHRLaw @heatherbussing We hav…"/>
    <m/>
    <m/>
    <x v="0"/>
    <m/>
    <s v="http://pbs.twimg.com/profile_images/1148720994590195712/0gySboe7_normal.png"/>
    <x v="46"/>
    <s v="https://twitter.com/#!/zacharyjeans/status/1181273533780881410"/>
    <m/>
    <m/>
    <s v="1181273533780881410"/>
    <m/>
    <b v="0"/>
    <n v="0"/>
    <s v=""/>
    <b v="0"/>
    <s v="en"/>
    <m/>
    <s v=""/>
    <b v="0"/>
    <n v="2"/>
    <s v="1180333257822371840"/>
    <s v="Twitter Web App"/>
    <b v="0"/>
    <s v="1180333257822371840"/>
    <s v="Tweet"/>
    <n v="0"/>
    <n v="0"/>
    <m/>
    <m/>
    <m/>
    <m/>
    <m/>
    <m/>
    <m/>
    <m/>
    <n v="3"/>
    <s v="2"/>
    <s v="2"/>
    <m/>
    <m/>
    <m/>
    <m/>
    <m/>
    <m/>
    <m/>
    <m/>
    <m/>
  </r>
  <r>
    <s v="zacharyjeans"/>
    <s v="heatherbussing"/>
    <m/>
    <m/>
    <m/>
    <m/>
    <m/>
    <m/>
    <m/>
    <m/>
    <s v="No"/>
    <n v="154"/>
    <m/>
    <m/>
    <x v="1"/>
    <d v="2019-10-09T17:09:05.000"/>
    <s v="RT @polinode: @HRTechConf @martinhoyes @Josh_Bersin @mfaulkner43 @ZacharyJeans @HRExecMag @HRDigitalBE @k8bischHRLaw @heatherbussing We hav…"/>
    <m/>
    <m/>
    <x v="0"/>
    <m/>
    <s v="http://pbs.twimg.com/profile_images/1148720994590195712/0gySboe7_normal.png"/>
    <x v="47"/>
    <s v="https://twitter.com/#!/zacharyjeans/status/1181979908953624576"/>
    <m/>
    <m/>
    <s v="1181979908953624576"/>
    <m/>
    <b v="0"/>
    <n v="0"/>
    <s v=""/>
    <b v="0"/>
    <s v="en"/>
    <m/>
    <s v=""/>
    <b v="0"/>
    <n v="2"/>
    <s v="1180333257822371840"/>
    <s v="Twitter Web App"/>
    <b v="0"/>
    <s v="1180333257822371840"/>
    <s v="Tweet"/>
    <n v="0"/>
    <n v="0"/>
    <m/>
    <m/>
    <m/>
    <m/>
    <m/>
    <m/>
    <m/>
    <m/>
    <n v="3"/>
    <s v="2"/>
    <s v="2"/>
    <m/>
    <m/>
    <m/>
    <m/>
    <m/>
    <m/>
    <m/>
    <m/>
    <m/>
  </r>
  <r>
    <s v="martinhoyes"/>
    <s v="heatherbussing"/>
    <m/>
    <m/>
    <m/>
    <m/>
    <m/>
    <m/>
    <m/>
    <m/>
    <s v="No"/>
    <n v="155"/>
    <m/>
    <m/>
    <x v="1"/>
    <d v="2019-10-05T04:20:49.000"/>
    <s v="RT @polinode: @HRTechConf @martinhoyes @Josh_Bersin @mfaulkner43 @ZacharyJeans @HRExecMag @HRDigitalBE @k8bischHRLaw @heatherbussing We hav…"/>
    <m/>
    <m/>
    <x v="0"/>
    <m/>
    <s v="http://pbs.twimg.com/profile_images/780451899040342020/t5Fwh2GQ_normal.jpg"/>
    <x v="48"/>
    <s v="https://twitter.com/#!/martinhoyes/status/1180337019781693441"/>
    <m/>
    <m/>
    <s v="1180337019781693441"/>
    <m/>
    <b v="0"/>
    <n v="0"/>
    <s v=""/>
    <b v="0"/>
    <s v="en"/>
    <m/>
    <s v=""/>
    <b v="0"/>
    <n v="2"/>
    <s v="1180333257822371840"/>
    <s v="Twitter for iPhone"/>
    <b v="0"/>
    <s v="1180333257822371840"/>
    <s v="Tweet"/>
    <n v="0"/>
    <n v="0"/>
    <m/>
    <m/>
    <m/>
    <m/>
    <m/>
    <m/>
    <m/>
    <m/>
    <n v="1"/>
    <s v="2"/>
    <s v="2"/>
    <m/>
    <m/>
    <m/>
    <m/>
    <m/>
    <m/>
    <m/>
    <m/>
    <m/>
  </r>
  <r>
    <s v="hrdigitalbe"/>
    <s v="polinode"/>
    <m/>
    <m/>
    <m/>
    <m/>
    <m/>
    <m/>
    <m/>
    <m/>
    <s v="Yes"/>
    <n v="166"/>
    <m/>
    <m/>
    <x v="1"/>
    <d v="2019-10-06T17:43:58.000"/>
    <s v="RT @martinhoyes: @ravenintell @IHRIM @HRTechConf #hrtechconf Full Event @polinode,_x000a_https://t.co/vsEaYZNb3H_x000a_#hr #futureofwork #hrtech #oow19…"/>
    <s v="https://twitter.com/polinode/status/1180333257822371840"/>
    <s v="twitter.com"/>
    <x v="16"/>
    <m/>
    <s v="http://pbs.twimg.com/profile_images/776464213216821249/wvzx75r5_normal.jpg"/>
    <x v="49"/>
    <s v="https://twitter.com/#!/hrdigitalbe/status/1180901523888508929"/>
    <m/>
    <m/>
    <s v="1180901523888508929"/>
    <m/>
    <b v="0"/>
    <n v="0"/>
    <s v=""/>
    <b v="1"/>
    <s v="en"/>
    <m/>
    <s v="1180333257822371840"/>
    <b v="0"/>
    <n v="3"/>
    <s v="1180896509375631360"/>
    <s v="HR Digital BE bot"/>
    <b v="0"/>
    <s v="1180896509375631360"/>
    <s v="Tweet"/>
    <n v="0"/>
    <n v="0"/>
    <m/>
    <m/>
    <m/>
    <m/>
    <m/>
    <m/>
    <m/>
    <m/>
    <n v="1"/>
    <s v="2"/>
    <s v="1"/>
    <m/>
    <m/>
    <m/>
    <m/>
    <m/>
    <m/>
    <m/>
    <m/>
    <m/>
  </r>
  <r>
    <s v="zacharyjeans"/>
    <s v="polinode"/>
    <m/>
    <m/>
    <m/>
    <m/>
    <m/>
    <m/>
    <m/>
    <m/>
    <s v="Yes"/>
    <n v="184"/>
    <m/>
    <m/>
    <x v="1"/>
    <d v="2019-10-03T02:40:37.000"/>
    <s v="RT @polinode: View an interactive network of Twitter interactions at #HRTechConf so far: https://t.co/JeKb0cyokk_x000a_Top 10 Twitter influencersâ€¦"/>
    <s v="https://app.polinode.com/networks/explore/5d9531bd4bfc520013def2a1/5d9537dc1b66ef00130c9be5"/>
    <s v="polinode.com"/>
    <x v="7"/>
    <m/>
    <s v="http://pbs.twimg.com/profile_images/1148720994590195712/0gySboe7_normal.png"/>
    <x v="50"/>
    <s v="https://twitter.com/#!/zacharyjeans/status/1179587025285996545"/>
    <m/>
    <m/>
    <s v="1179587025285996545"/>
    <m/>
    <b v="0"/>
    <n v="0"/>
    <s v=""/>
    <b v="0"/>
    <s v="en"/>
    <m/>
    <s v=""/>
    <b v="0"/>
    <n v="4"/>
    <s v="1179586561911865345"/>
    <s v="Twitter for iPhone"/>
    <b v="0"/>
    <s v="1179586561911865345"/>
    <s v="Tweet"/>
    <n v="0"/>
    <n v="0"/>
    <m/>
    <m/>
    <m/>
    <m/>
    <m/>
    <m/>
    <m/>
    <m/>
    <n v="4"/>
    <s v="2"/>
    <s v="1"/>
    <n v="1"/>
    <n v="5.882352941176471"/>
    <n v="0"/>
    <n v="0"/>
    <n v="0"/>
    <n v="0"/>
    <n v="16"/>
    <n v="94.11764705882354"/>
    <n v="17"/>
  </r>
  <r>
    <s v="martinhoyes"/>
    <s v="hrtechconf"/>
    <m/>
    <m/>
    <m/>
    <m/>
    <m/>
    <m/>
    <m/>
    <m/>
    <s v="No"/>
    <n v="211"/>
    <m/>
    <m/>
    <x v="1"/>
    <d v="2019-10-04T22:00:44.000"/>
    <s v="@ravenintell @IHRIM @HRTechConf #hrtechconf @polinode,_x000a_https://t.co/N7LD29FcjS_x000a_#futureofwork #hrtech #oow19 #oow #unleash19 #df19 #servicenow #oraclembx #shrm #oraclehcm #hrtransformation #hcm #ensw #pafow #oowlon #atd #hrtransformation #hris #hranalytics #peopleanalytics #oracleebs #peoplesoft #c20lv #pafow"/>
    <s v="https://twitter.com/polinode/status/1179586561911865345"/>
    <s v="twitter.com"/>
    <x v="17"/>
    <m/>
    <s v="http://pbs.twimg.com/profile_images/780451899040342020/t5Fwh2GQ_normal.jpg"/>
    <x v="51"/>
    <s v="https://twitter.com/#!/martinhoyes/status/1180241367005421570"/>
    <m/>
    <m/>
    <s v="1180241367005421570"/>
    <s v="1177597384676859905"/>
    <b v="0"/>
    <n v="2"/>
    <s v="1387547190"/>
    <b v="1"/>
    <s v="und"/>
    <m/>
    <s v="1179586561911865345"/>
    <b v="0"/>
    <n v="2"/>
    <s v=""/>
    <s v="Twitter Web App"/>
    <b v="0"/>
    <s v="1177597384676859905"/>
    <s v="Tweet"/>
    <n v="0"/>
    <n v="0"/>
    <m/>
    <m/>
    <m/>
    <m/>
    <m/>
    <m/>
    <m/>
    <m/>
    <n v="7"/>
    <s v="2"/>
    <s v="2"/>
    <m/>
    <m/>
    <m/>
    <m/>
    <m/>
    <m/>
    <m/>
    <m/>
    <m/>
  </r>
  <r>
    <s v="martinhoyes"/>
    <s v="hrtechconf"/>
    <m/>
    <m/>
    <m/>
    <m/>
    <m/>
    <m/>
    <m/>
    <m/>
    <s v="No"/>
    <n v="212"/>
    <m/>
    <m/>
    <x v="1"/>
    <d v="2019-10-04T22:00:55.000"/>
    <s v="RT @martinhoyes: @ravenintell @IHRIM @HRTechConf #hrtechconf @polinode,_x000a_https://t.co/N7LD29FcjS_x000a_#futureofwork #hrtech #oow19 #oow #unleash1…"/>
    <s v="https://twitter.com/polinode/status/1179586561911865345"/>
    <s v="twitter.com"/>
    <x v="18"/>
    <m/>
    <s v="http://pbs.twimg.com/profile_images/780451899040342020/t5Fwh2GQ_normal.jpg"/>
    <x v="52"/>
    <s v="https://twitter.com/#!/martinhoyes/status/1180241411725152256"/>
    <m/>
    <m/>
    <s v="1180241411725152256"/>
    <m/>
    <b v="0"/>
    <n v="0"/>
    <s v=""/>
    <b v="1"/>
    <s v="und"/>
    <m/>
    <s v="1179586561911865345"/>
    <b v="0"/>
    <n v="2"/>
    <s v="1180241367005421570"/>
    <s v="Twitter Web App"/>
    <b v="0"/>
    <s v="1180241367005421570"/>
    <s v="Tweet"/>
    <n v="0"/>
    <n v="0"/>
    <m/>
    <m/>
    <m/>
    <m/>
    <m/>
    <m/>
    <m/>
    <m/>
    <n v="7"/>
    <s v="2"/>
    <s v="2"/>
    <m/>
    <m/>
    <m/>
    <m/>
    <m/>
    <m/>
    <m/>
    <m/>
    <m/>
  </r>
  <r>
    <s v="martinhoyes"/>
    <s v="hrtechconf"/>
    <m/>
    <m/>
    <m/>
    <m/>
    <m/>
    <m/>
    <m/>
    <m/>
    <s v="No"/>
    <n v="214"/>
    <m/>
    <m/>
    <x v="1"/>
    <d v="2019-10-06T17:24:02.000"/>
    <s v="@ravenintell @IHRIM @HRTechConf #hrtechconf Full Event @polinode,_x000a_https://t.co/vsEaYZNb3H_x000a_#hr #futureofwork #hrtech #oow19 #oow #unleash19 #df19 #servicenow #oraclembx #shrm #hcmcloud #oraclehcm #hrtransformation #hcm #ensw #pafow #oowlon #atd #hris_x000a_ #hranalytics #peopleanalytics #oracleebs #peoplesoft #c20lv"/>
    <s v="https://twitter.com/polinode/status/1180333257822371840"/>
    <s v="twitter.com"/>
    <x v="19"/>
    <m/>
    <s v="http://pbs.twimg.com/profile_images/780451899040342020/t5Fwh2GQ_normal.jpg"/>
    <x v="53"/>
    <s v="https://twitter.com/#!/martinhoyes/status/1180896509375631360"/>
    <m/>
    <m/>
    <s v="1180896509375631360"/>
    <s v="1177597384676859905"/>
    <b v="0"/>
    <n v="2"/>
    <s v="1387547190"/>
    <b v="1"/>
    <s v="en"/>
    <m/>
    <s v="1180333257822371840"/>
    <b v="0"/>
    <n v="3"/>
    <s v=""/>
    <s v="Twitter Web App"/>
    <b v="0"/>
    <s v="1177597384676859905"/>
    <s v="Tweet"/>
    <n v="0"/>
    <n v="0"/>
    <m/>
    <m/>
    <m/>
    <m/>
    <m/>
    <m/>
    <m/>
    <m/>
    <n v="7"/>
    <s v="2"/>
    <s v="2"/>
    <m/>
    <m/>
    <m/>
    <m/>
    <m/>
    <m/>
    <m/>
    <m/>
    <m/>
  </r>
  <r>
    <s v="martinhoyes"/>
    <s v="hrtechconf"/>
    <m/>
    <m/>
    <m/>
    <m/>
    <m/>
    <m/>
    <m/>
    <m/>
    <s v="No"/>
    <n v="215"/>
    <m/>
    <m/>
    <x v="1"/>
    <d v="2019-10-06T17:24:19.000"/>
    <s v="RT @martinhoyes: @ravenintell @IHRIM @HRTechConf #hrtechconf Full Event @polinode,_x000a_https://t.co/vsEaYZNb3H_x000a_#hr #futureofwork #hrtech #oow19…"/>
    <s v="https://twitter.com/polinode/status/1180333257822371840"/>
    <s v="twitter.com"/>
    <x v="16"/>
    <m/>
    <s v="http://pbs.twimg.com/profile_images/780451899040342020/t5Fwh2GQ_normal.jpg"/>
    <x v="54"/>
    <s v="https://twitter.com/#!/martinhoyes/status/1180896579818901509"/>
    <m/>
    <m/>
    <s v="1180896579818901509"/>
    <m/>
    <b v="0"/>
    <n v="0"/>
    <s v=""/>
    <b v="1"/>
    <s v="en"/>
    <m/>
    <s v="1180333257822371840"/>
    <b v="0"/>
    <n v="3"/>
    <s v="1180896509375631360"/>
    <s v="Twitter Web App"/>
    <b v="0"/>
    <s v="1180896509375631360"/>
    <s v="Tweet"/>
    <n v="0"/>
    <n v="0"/>
    <m/>
    <m/>
    <m/>
    <m/>
    <m/>
    <m/>
    <m/>
    <m/>
    <n v="7"/>
    <s v="2"/>
    <s v="2"/>
    <m/>
    <m/>
    <m/>
    <m/>
    <m/>
    <m/>
    <m/>
    <m/>
    <m/>
  </r>
  <r>
    <s v="martinhoyes"/>
    <s v="hrtechconf"/>
    <m/>
    <m/>
    <m/>
    <m/>
    <m/>
    <m/>
    <m/>
    <m/>
    <s v="No"/>
    <n v="216"/>
    <m/>
    <m/>
    <x v="1"/>
    <d v="2019-10-07T16:40:56.000"/>
    <s v="RT @martinhoyes: @ravenintell @IHRIM @HRTechConf #hrtechconf Full Event @polinode,_x000a_https://t.co/vsEaYZNb3H_x000a_#hr #futureofwork #hrtech #oow19…"/>
    <s v="https://twitter.com/polinode/status/1180333257822371840"/>
    <s v="twitter.com"/>
    <x v="16"/>
    <m/>
    <s v="http://pbs.twimg.com/profile_images/780451899040342020/t5Fwh2GQ_normal.jpg"/>
    <x v="55"/>
    <s v="https://twitter.com/#!/martinhoyes/status/1181248052381634560"/>
    <m/>
    <m/>
    <s v="1181248052381634560"/>
    <m/>
    <b v="0"/>
    <n v="0"/>
    <s v=""/>
    <b v="1"/>
    <s v="en"/>
    <m/>
    <s v="1180333257822371840"/>
    <b v="0"/>
    <n v="3"/>
    <s v="1180896509375631360"/>
    <s v="Twitter Web App"/>
    <b v="0"/>
    <s v="1180896509375631360"/>
    <s v="Tweet"/>
    <n v="0"/>
    <n v="0"/>
    <m/>
    <m/>
    <m/>
    <m/>
    <m/>
    <m/>
    <m/>
    <m/>
    <n v="7"/>
    <s v="2"/>
    <s v="2"/>
    <m/>
    <m/>
    <m/>
    <m/>
    <m/>
    <m/>
    <m/>
    <m/>
    <m/>
  </r>
  <r>
    <s v="martinhoyes"/>
    <s v="hrtechconf"/>
    <m/>
    <m/>
    <m/>
    <m/>
    <m/>
    <m/>
    <m/>
    <m/>
    <s v="No"/>
    <n v="217"/>
    <m/>
    <m/>
    <x v="1"/>
    <d v="2019-10-08T23:02:16.000"/>
    <s v="RT @martinhoyes: @ravenintell @IHRIM @HRTechConf #hrtechconf @polinode,_x000a_https://t.co/N7LD29FcjS_x000a_#futureofwork #hrtech #oow19 #oow #unleash1…"/>
    <s v="https://twitter.com/polinode/status/1179586561911865345"/>
    <s v="twitter.com"/>
    <x v="18"/>
    <m/>
    <s v="http://pbs.twimg.com/profile_images/780451899040342020/t5Fwh2GQ_normal.jpg"/>
    <x v="56"/>
    <s v="https://twitter.com/#!/martinhoyes/status/1181706402802229248"/>
    <m/>
    <m/>
    <s v="1181706402802229248"/>
    <m/>
    <b v="0"/>
    <n v="0"/>
    <s v=""/>
    <b v="1"/>
    <s v="und"/>
    <m/>
    <s v="1179586561911865345"/>
    <b v="0"/>
    <n v="2"/>
    <s v="1180241367005421570"/>
    <s v="Twitter Web App"/>
    <b v="0"/>
    <s v="1180241367005421570"/>
    <s v="Tweet"/>
    <n v="0"/>
    <n v="0"/>
    <m/>
    <m/>
    <m/>
    <m/>
    <m/>
    <m/>
    <m/>
    <m/>
    <n v="7"/>
    <s v="2"/>
    <s v="2"/>
    <m/>
    <m/>
    <m/>
    <m/>
    <m/>
    <m/>
    <m/>
    <m/>
    <m/>
  </r>
  <r>
    <s v="martinhoyes"/>
    <s v="polinode"/>
    <m/>
    <m/>
    <m/>
    <m/>
    <m/>
    <m/>
    <m/>
    <m/>
    <s v="Yes"/>
    <n v="239"/>
    <m/>
    <m/>
    <x v="1"/>
    <d v="2019-08-07T21:08:52.000"/>
    <s v="RT @polinode: Terrific to see all the attention #ONA received at #whartonpac this year!_x000a_https://t.co/NS8mY7hFJp_x000a_The top 10 Twitter influencâ€¦"/>
    <s v="https://app.polinode.com/networks/explore/5ca782bc9ddef10013123bef"/>
    <s v="polinode.com"/>
    <x v="8"/>
    <m/>
    <s v="http://pbs.twimg.com/profile_images/780451899040342020/t5Fwh2GQ_normal.jpg"/>
    <x v="57"/>
    <s v="https://twitter.com/#!/martinhoyes/status/1159209819401621504"/>
    <m/>
    <m/>
    <s v="1159209819401621504"/>
    <m/>
    <b v="0"/>
    <n v="0"/>
    <s v=""/>
    <b v="0"/>
    <s v="en"/>
    <m/>
    <s v=""/>
    <b v="0"/>
    <n v="7"/>
    <s v="1114259332411973637"/>
    <s v="Twitter Web App"/>
    <b v="0"/>
    <s v="1114259332411973637"/>
    <s v="Tweet"/>
    <n v="0"/>
    <n v="0"/>
    <m/>
    <m/>
    <m/>
    <m/>
    <m/>
    <m/>
    <m/>
    <m/>
    <n v="16"/>
    <s v="2"/>
    <s v="1"/>
    <n v="2"/>
    <n v="10.526315789473685"/>
    <n v="0"/>
    <n v="0"/>
    <n v="0"/>
    <n v="0"/>
    <n v="17"/>
    <n v="89.47368421052632"/>
    <n v="19"/>
  </r>
  <r>
    <s v="martinhoyes"/>
    <s v="polinode"/>
    <m/>
    <m/>
    <m/>
    <m/>
    <m/>
    <m/>
    <m/>
    <m/>
    <s v="Yes"/>
    <n v="240"/>
    <m/>
    <m/>
    <x v="1"/>
    <d v="2019-08-10T01:48:17.000"/>
    <s v="RT @polinode: View an interactive network of Twitter interactions at #ATD2019: _x000a_https://t.co/Brc8RYDRoO_x000a_Top 10 Twitter influencers by total…"/>
    <s v="https://app.polinode.com/networks/explore/5ce4857ef849ba001337b2ba"/>
    <s v="polinode.com"/>
    <x v="9"/>
    <m/>
    <s v="http://pbs.twimg.com/profile_images/780451899040342020/t5Fwh2GQ_normal.jpg"/>
    <x v="58"/>
    <s v="https://twitter.com/#!/martinhoyes/status/1160004912094203904"/>
    <m/>
    <m/>
    <s v="1160004912094203904"/>
    <m/>
    <b v="0"/>
    <n v="0"/>
    <s v=""/>
    <b v="0"/>
    <s v="en"/>
    <m/>
    <s v=""/>
    <b v="0"/>
    <n v="6"/>
    <s v="1131003644134879232"/>
    <s v="Twitter Web App"/>
    <b v="0"/>
    <s v="1131003644134879232"/>
    <s v="Tweet"/>
    <n v="0"/>
    <n v="0"/>
    <m/>
    <m/>
    <m/>
    <m/>
    <m/>
    <m/>
    <m/>
    <m/>
    <n v="16"/>
    <s v="2"/>
    <s v="1"/>
    <n v="1"/>
    <n v="5.882352941176471"/>
    <n v="0"/>
    <n v="0"/>
    <n v="0"/>
    <n v="0"/>
    <n v="16"/>
    <n v="94.11764705882354"/>
    <n v="17"/>
  </r>
  <r>
    <s v="martinhoyes"/>
    <s v="polinode"/>
    <m/>
    <m/>
    <m/>
    <m/>
    <m/>
    <m/>
    <m/>
    <m/>
    <s v="Yes"/>
    <n v="241"/>
    <m/>
    <m/>
    <x v="1"/>
    <d v="2019-08-14T18:52:50.000"/>
    <s v="RT @polinode: View an interactive network of Twitter connections at the #IMPACTHR conference:_x000a_https://t.co/XEqK3X31gJ​_x000a_Top 10 Twitter influ…"/>
    <s v="https://app.polinode.com/networks/explore/5cb671568b63830013e17550"/>
    <s v="polinode.com"/>
    <x v="10"/>
    <m/>
    <s v="http://pbs.twimg.com/profile_images/780451899040342020/t5Fwh2GQ_normal.jpg"/>
    <x v="59"/>
    <s v="https://twitter.com/#!/martinhoyes/status/1161712298160840704"/>
    <m/>
    <m/>
    <s v="1161712298160840704"/>
    <m/>
    <b v="0"/>
    <n v="0"/>
    <s v=""/>
    <b v="0"/>
    <s v="en"/>
    <m/>
    <s v=""/>
    <b v="0"/>
    <n v="5"/>
    <s v="1118320934786441217"/>
    <s v="Twitter Web App"/>
    <b v="0"/>
    <s v="1118320934786441217"/>
    <s v="Tweet"/>
    <n v="0"/>
    <n v="0"/>
    <m/>
    <m/>
    <m/>
    <m/>
    <m/>
    <m/>
    <m/>
    <m/>
    <n v="16"/>
    <s v="2"/>
    <s v="1"/>
    <n v="1"/>
    <n v="5.882352941176471"/>
    <n v="0"/>
    <n v="0"/>
    <n v="0"/>
    <n v="0"/>
    <n v="16"/>
    <n v="94.11764705882354"/>
    <n v="17"/>
  </r>
  <r>
    <s v="martinhoyes"/>
    <s v="polinode"/>
    <m/>
    <m/>
    <m/>
    <m/>
    <m/>
    <m/>
    <m/>
    <m/>
    <s v="Yes"/>
    <n v="242"/>
    <m/>
    <m/>
    <x v="1"/>
    <d v="2019-09-03T17:22:07.000"/>
    <s v="RT @polinode: View an interactive network of Twitter connections at #UNLEASH19:_x000a_https://t.co/nMxBHfMRRv_x000a_Top 10 Twitter influencers by incom…"/>
    <s v="https://app.polinode.com/networks/explore/5cdaa76c0f022b00136bc76d/5cdb63c10f022b00136bca7b"/>
    <s v="polinode.com"/>
    <x v="12"/>
    <m/>
    <s v="http://pbs.twimg.com/profile_images/780451899040342020/t5Fwh2GQ_normal.jpg"/>
    <x v="60"/>
    <s v="https://twitter.com/#!/martinhoyes/status/1168937229437345793"/>
    <m/>
    <m/>
    <s v="1168937229437345793"/>
    <m/>
    <b v="0"/>
    <n v="0"/>
    <s v=""/>
    <b v="0"/>
    <s v="en"/>
    <m/>
    <s v=""/>
    <b v="0"/>
    <n v="8"/>
    <s v="1128467095992188928"/>
    <s v="Twitter Web App"/>
    <b v="0"/>
    <s v="1128467095992188928"/>
    <s v="Tweet"/>
    <n v="0"/>
    <n v="0"/>
    <m/>
    <m/>
    <m/>
    <m/>
    <m/>
    <m/>
    <m/>
    <m/>
    <n v="16"/>
    <s v="2"/>
    <s v="1"/>
    <n v="1"/>
    <n v="5.882352941176471"/>
    <n v="0"/>
    <n v="0"/>
    <n v="0"/>
    <n v="0"/>
    <n v="16"/>
    <n v="94.11764705882354"/>
    <n v="17"/>
  </r>
  <r>
    <s v="martinhoyes"/>
    <s v="polinode"/>
    <m/>
    <m/>
    <m/>
    <m/>
    <m/>
    <m/>
    <m/>
    <m/>
    <s v="Yes"/>
    <n v="243"/>
    <m/>
    <m/>
    <x v="1"/>
    <d v="2019-09-05T05:11:36.000"/>
    <s v="RT @polinode: View an interactive network of Twitter connections at #PAFOW19: _x000a_https://t.co/gAEJCReRg7 _x000a_Top 10 Twitter influencers by total…"/>
    <s v="https://app.polinode.com/networks/explore/5c5470499a4d050013b0302a"/>
    <s v="polinode.com"/>
    <x v="11"/>
    <m/>
    <s v="http://pbs.twimg.com/profile_images/780451899040342020/t5Fwh2GQ_normal.jpg"/>
    <x v="61"/>
    <s v="https://twitter.com/#!/martinhoyes/status/1169478164348723200"/>
    <m/>
    <m/>
    <s v="1169478164348723200"/>
    <m/>
    <b v="0"/>
    <n v="0"/>
    <s v=""/>
    <b v="0"/>
    <s v="en"/>
    <m/>
    <s v=""/>
    <b v="0"/>
    <n v="2"/>
    <s v="1091374944477310982"/>
    <s v="Twitter Web App"/>
    <b v="0"/>
    <s v="1091374944477310982"/>
    <s v="Tweet"/>
    <n v="0"/>
    <n v="0"/>
    <m/>
    <m/>
    <m/>
    <m/>
    <m/>
    <m/>
    <m/>
    <m/>
    <n v="16"/>
    <s v="2"/>
    <s v="1"/>
    <n v="1"/>
    <n v="5.882352941176471"/>
    <n v="0"/>
    <n v="0"/>
    <n v="0"/>
    <n v="0"/>
    <n v="16"/>
    <n v="94.11764705882354"/>
    <n v="17"/>
  </r>
  <r>
    <s v="martinhoyes"/>
    <s v="polinode"/>
    <m/>
    <m/>
    <m/>
    <m/>
    <m/>
    <m/>
    <m/>
    <m/>
    <s v="Yes"/>
    <n v="244"/>
    <m/>
    <m/>
    <x v="1"/>
    <d v="2019-09-07T00:31:08.000"/>
    <s v="RT @polinode: View an interactive network of Twitter interactions at #PAFOW Philadelphia: _x000a_https://t.co/B2KtyIZJ6M_x000a_Top 10 Twitter influence…"/>
    <s v="https://app.polinode.com/networks/explore/5d72977b9c2d4b0013286c0d/5d729ce59c2d4b0013286ca9"/>
    <s v="polinode.com"/>
    <x v="6"/>
    <m/>
    <s v="http://pbs.twimg.com/profile_images/780451899040342020/t5Fwh2GQ_normal.jpg"/>
    <x v="62"/>
    <s v="https://twitter.com/#!/martinhoyes/status/1170132357984075777"/>
    <m/>
    <m/>
    <s v="1170132357984075777"/>
    <m/>
    <b v="0"/>
    <n v="0"/>
    <s v=""/>
    <b v="0"/>
    <s v="en"/>
    <m/>
    <s v=""/>
    <b v="0"/>
    <n v="2"/>
    <s v="1170132135891521538"/>
    <s v="Twitter Web App"/>
    <b v="0"/>
    <s v="1170132135891521538"/>
    <s v="Tweet"/>
    <n v="0"/>
    <n v="0"/>
    <m/>
    <m/>
    <m/>
    <m/>
    <m/>
    <m/>
    <m/>
    <m/>
    <n v="16"/>
    <s v="2"/>
    <s v="1"/>
    <n v="1"/>
    <n v="6.25"/>
    <n v="0"/>
    <n v="0"/>
    <n v="0"/>
    <n v="0"/>
    <n v="15"/>
    <n v="93.75"/>
    <n v="16"/>
  </r>
  <r>
    <s v="martinhoyes"/>
    <s v="polinode"/>
    <m/>
    <m/>
    <m/>
    <m/>
    <m/>
    <m/>
    <m/>
    <m/>
    <s v="Yes"/>
    <n v="246"/>
    <m/>
    <m/>
    <x v="1"/>
    <d v="2019-10-03T05:21:18.000"/>
    <s v="RT @polinode: View an interactive network of Twitter interactions at #HRTechConf so far: https://t.co/JeKb0cyokk_x000a_Top 10 Twitter influencersâ€¦"/>
    <s v="https://app.polinode.com/networks/explore/5d9531bd4bfc520013def2a1/5d9537dc1b66ef00130c9be5"/>
    <s v="polinode.com"/>
    <x v="7"/>
    <m/>
    <s v="http://pbs.twimg.com/profile_images/780451899040342020/t5Fwh2GQ_normal.jpg"/>
    <x v="63"/>
    <s v="https://twitter.com/#!/martinhoyes/status/1179627464005279744"/>
    <m/>
    <m/>
    <s v="1179627464005279744"/>
    <m/>
    <b v="0"/>
    <n v="0"/>
    <s v=""/>
    <b v="0"/>
    <s v="en"/>
    <m/>
    <s v=""/>
    <b v="0"/>
    <n v="4"/>
    <s v="1179586561911865345"/>
    <s v="Twitter Web App"/>
    <b v="0"/>
    <s v="1179586561911865345"/>
    <s v="Tweet"/>
    <n v="0"/>
    <n v="0"/>
    <m/>
    <m/>
    <m/>
    <m/>
    <m/>
    <m/>
    <m/>
    <m/>
    <n v="16"/>
    <s v="2"/>
    <s v="1"/>
    <n v="1"/>
    <n v="5.882352941176471"/>
    <n v="0"/>
    <n v="0"/>
    <n v="0"/>
    <n v="0"/>
    <n v="16"/>
    <n v="94.11764705882354"/>
    <n v="17"/>
  </r>
  <r>
    <s v="martinhoyes"/>
    <s v="polinode"/>
    <m/>
    <m/>
    <m/>
    <m/>
    <m/>
    <m/>
    <m/>
    <m/>
    <s v="Yes"/>
    <n v="254"/>
    <m/>
    <m/>
    <x v="1"/>
    <d v="2019-10-14T05:36:00.000"/>
    <s v="RT @polinode: View an interactive network of Twitter connections at #UNLEASH19:_x000a_https://t.co/nMxBHfMRRv_x000a_Top 10 Twitter influencers by incom…"/>
    <s v="https://app.polinode.com/networks/explore/5cdaa76c0f022b00136bc76d/5cdb63c10f022b00136bca7b"/>
    <s v="polinode.com"/>
    <x v="12"/>
    <m/>
    <s v="http://pbs.twimg.com/profile_images/780451899040342020/t5Fwh2GQ_normal.jpg"/>
    <x v="64"/>
    <s v="https://twitter.com/#!/martinhoyes/status/1183617428737019904"/>
    <m/>
    <m/>
    <s v="1183617428737019904"/>
    <m/>
    <b v="0"/>
    <n v="0"/>
    <s v=""/>
    <b v="0"/>
    <s v="en"/>
    <m/>
    <s v=""/>
    <b v="0"/>
    <n v="9"/>
    <s v="1128467095992188928"/>
    <s v="Twitter Web App"/>
    <b v="0"/>
    <s v="1128467095992188928"/>
    <s v="Tweet"/>
    <n v="0"/>
    <n v="0"/>
    <m/>
    <m/>
    <m/>
    <m/>
    <m/>
    <m/>
    <m/>
    <m/>
    <n v="16"/>
    <s v="2"/>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8">
    <i>
      <x v="1"/>
    </i>
    <i r="1">
      <x v="2"/>
    </i>
    <i r="2">
      <x v="32"/>
    </i>
    <i r="3">
      <x v="17"/>
    </i>
    <i r="1">
      <x v="4"/>
    </i>
    <i r="2">
      <x v="96"/>
    </i>
    <i r="3">
      <x v="21"/>
    </i>
    <i r="2">
      <x v="108"/>
    </i>
    <i r="3">
      <x v="2"/>
    </i>
    <i r="1">
      <x v="5"/>
    </i>
    <i r="2">
      <x v="136"/>
    </i>
    <i r="3">
      <x v="2"/>
    </i>
    <i r="2">
      <x v="143"/>
    </i>
    <i r="3">
      <x v="2"/>
    </i>
    <i r="1">
      <x v="8"/>
    </i>
    <i r="2">
      <x v="220"/>
    </i>
    <i r="3">
      <x v="22"/>
    </i>
    <i r="2">
      <x v="223"/>
    </i>
    <i r="3">
      <x v="2"/>
    </i>
    <i r="2">
      <x v="226"/>
    </i>
    <i r="3">
      <x v="8"/>
    </i>
    <i r="3">
      <x v="9"/>
    </i>
    <i r="3">
      <x v="12"/>
    </i>
    <i r="2">
      <x v="227"/>
    </i>
    <i r="3">
      <x v="6"/>
    </i>
    <i r="3">
      <x v="19"/>
    </i>
    <i r="2">
      <x v="241"/>
    </i>
    <i r="3">
      <x v="19"/>
    </i>
    <i r="1">
      <x v="9"/>
    </i>
    <i r="2">
      <x v="247"/>
    </i>
    <i r="3">
      <x v="18"/>
    </i>
    <i r="3">
      <x v="21"/>
    </i>
    <i r="2">
      <x v="249"/>
    </i>
    <i r="3">
      <x v="6"/>
    </i>
    <i r="2">
      <x v="251"/>
    </i>
    <i r="3">
      <x v="1"/>
    </i>
    <i r="3">
      <x v="2"/>
    </i>
    <i r="3">
      <x v="3"/>
    </i>
    <i r="3">
      <x v="13"/>
    </i>
    <i r="3">
      <x v="20"/>
    </i>
    <i r="3">
      <x v="21"/>
    </i>
    <i r="2">
      <x v="258"/>
    </i>
    <i r="3">
      <x v="22"/>
    </i>
    <i r="2">
      <x v="260"/>
    </i>
    <i r="3">
      <x v="9"/>
    </i>
    <i r="3">
      <x v="12"/>
    </i>
    <i r="3">
      <x v="13"/>
    </i>
    <i r="3">
      <x v="16"/>
    </i>
    <i r="3">
      <x v="17"/>
    </i>
    <i r="2">
      <x v="269"/>
    </i>
    <i r="3">
      <x v="18"/>
    </i>
    <i r="3">
      <x v="20"/>
    </i>
    <i r="2">
      <x v="273"/>
    </i>
    <i r="3">
      <x v="22"/>
    </i>
    <i r="1">
      <x v="10"/>
    </i>
    <i r="2">
      <x v="277"/>
    </i>
    <i r="3">
      <x v="3"/>
    </i>
    <i r="3">
      <x v="6"/>
    </i>
    <i r="3">
      <x v="8"/>
    </i>
    <i r="3">
      <x v="17"/>
    </i>
    <i r="2">
      <x v="278"/>
    </i>
    <i r="3">
      <x v="23"/>
    </i>
    <i r="2">
      <x v="279"/>
    </i>
    <i r="3">
      <x v="5"/>
    </i>
    <i r="3">
      <x v="6"/>
    </i>
    <i r="2">
      <x v="280"/>
    </i>
    <i r="3">
      <x v="18"/>
    </i>
    <i r="2">
      <x v="281"/>
    </i>
    <i r="3">
      <x v="17"/>
    </i>
    <i r="3">
      <x v="19"/>
    </i>
    <i r="2">
      <x v="282"/>
    </i>
    <i r="3">
      <x v="16"/>
    </i>
    <i r="3">
      <x v="24"/>
    </i>
    <i r="2">
      <x v="283"/>
    </i>
    <i r="3">
      <x v="18"/>
    </i>
    <i r="2">
      <x v="288"/>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0">
        <i x="9" s="1"/>
        <i x="13" s="1"/>
        <i x="7" s="1"/>
        <i x="18" s="1"/>
        <i x="17" s="1"/>
        <i x="16" s="1"/>
        <i x="19" s="1"/>
        <i x="10" s="1"/>
        <i x="5" s="1"/>
        <i x="4" s="1"/>
        <i x="3" s="1"/>
        <i x="8" s="1"/>
        <i x="6" s="1"/>
        <i x="14" s="1"/>
        <i x="15" s="1"/>
        <i x="11" s="1"/>
        <i x="2" s="1"/>
        <i x="1"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4" totalsRowShown="0" headerRowDxfId="464" dataDxfId="463">
  <autoFilter ref="A2:BL254"/>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1" totalsRowShown="0" headerRowDxfId="298" dataDxfId="297">
  <autoFilter ref="A14:R21"/>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R34" totalsRowShown="0" headerRowDxfId="277" dataDxfId="276">
  <autoFilter ref="A24:R34"/>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R47" totalsRowShown="0" headerRowDxfId="256" dataDxfId="255">
  <autoFilter ref="A37:R47"/>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R60" totalsRowShown="0" headerRowDxfId="235" dataDxfId="234">
  <autoFilter ref="A50:R60"/>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R71" totalsRowShown="0" headerRowDxfId="214" dataDxfId="213">
  <autoFilter ref="A63:R71"/>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R84" totalsRowShown="0" headerRowDxfId="211" dataDxfId="210">
  <autoFilter ref="A74:R84"/>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R97" totalsRowShown="0" headerRowDxfId="172" dataDxfId="171">
  <autoFilter ref="A87:R97"/>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83" totalsRowShown="0" headerRowDxfId="141" dataDxfId="140">
  <autoFilter ref="A1:G28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1" totalsRowShown="0" headerRowDxfId="411" dataDxfId="410">
  <autoFilter ref="A2:BS91"/>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78" totalsRowShown="0" headerRowDxfId="132" dataDxfId="131">
  <autoFilter ref="A1:L27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88" dataDxfId="87">
  <autoFilter ref="A2:C1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67" totalsRowShown="0" headerRowDxfId="64" dataDxfId="63">
  <autoFilter ref="A2:BL6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65" dataDxfId="364">
  <autoFilter ref="A1:C90"/>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eworkremotely.com/remote-jobs/polinode-enterprise-account-executive" TargetMode="External" /><Relationship Id="rId2" Type="http://schemas.openxmlformats.org/officeDocument/2006/relationships/hyperlink" Target="https://weworkremotely.com/remote-jobs/polinode-enterprise-account-executive" TargetMode="External" /><Relationship Id="rId3" Type="http://schemas.openxmlformats.org/officeDocument/2006/relationships/hyperlink" Target="https://weworkremotely.com/remote-jobs/polinode-enterprise-account-executive" TargetMode="External" /><Relationship Id="rId4" Type="http://schemas.openxmlformats.org/officeDocument/2006/relationships/hyperlink" Target="http://www.hiringremote.work/2019/08/polinode-enterprise-account-executive.html" TargetMode="External" /><Relationship Id="rId5" Type="http://schemas.openxmlformats.org/officeDocument/2006/relationships/hyperlink" Target="https://workroll.com/jobs/enterprise-account-executive-polinode-san-francisco-us" TargetMode="External" /><Relationship Id="rId6" Type="http://schemas.openxmlformats.org/officeDocument/2006/relationships/hyperlink" Target="https://www.iheartremotework.com/remote-jobs/1056/enterprise-account-executive-polinode" TargetMode="External" /><Relationship Id="rId7" Type="http://schemas.openxmlformats.org/officeDocument/2006/relationships/hyperlink" Target="https://our.status.im/september-02-2019town-hall-42/" TargetMode="External" /><Relationship Id="rId8" Type="http://schemas.openxmlformats.org/officeDocument/2006/relationships/hyperlink" Target="https://our.status.im/september-02-2019town-hall-42/" TargetMode="External" /><Relationship Id="rId9" Type="http://schemas.openxmlformats.org/officeDocument/2006/relationships/hyperlink" Target="https://our.status.im/september-02-2019town-hall-42/" TargetMode="External" /><Relationship Id="rId10" Type="http://schemas.openxmlformats.org/officeDocument/2006/relationships/hyperlink" Target="https://our.status.im/september-02-2019town-hall-42/" TargetMode="External" /><Relationship Id="rId11" Type="http://schemas.openxmlformats.org/officeDocument/2006/relationships/hyperlink" Target="https://app.polinode.com/networks/explore/5d72977b9c2d4b0013286c0d/5d729ce59c2d4b0013286ca9" TargetMode="External" /><Relationship Id="rId12" Type="http://schemas.openxmlformats.org/officeDocument/2006/relationships/hyperlink" Target="https://www.polinode.com/" TargetMode="External" /><Relationship Id="rId13" Type="http://schemas.openxmlformats.org/officeDocument/2006/relationships/hyperlink" Target="https://app.polinode.com/networks/explore/5d72977b9c2d4b0013286c0d/5d729ce59c2d4b0013286ca9" TargetMode="External" /><Relationship Id="rId14" Type="http://schemas.openxmlformats.org/officeDocument/2006/relationships/hyperlink" Target="https://app.polinode.com/networks/explore/5d9531bd4bfc520013def2a1/5d9537dc1b66ef00130c9be5" TargetMode="External" /><Relationship Id="rId15" Type="http://schemas.openxmlformats.org/officeDocument/2006/relationships/hyperlink" Target="https://twitter.com/KesterRatcliff/status/1179795423785099266" TargetMode="External" /><Relationship Id="rId16" Type="http://schemas.openxmlformats.org/officeDocument/2006/relationships/hyperlink" Target="https://twitter.com/KesterRatcliff/status/1179795423785099266" TargetMode="External" /><Relationship Id="rId17" Type="http://schemas.openxmlformats.org/officeDocument/2006/relationships/hyperlink" Target="https://twitter.com/KesterRatcliff/status/1179795423785099266" TargetMode="External" /><Relationship Id="rId18" Type="http://schemas.openxmlformats.org/officeDocument/2006/relationships/hyperlink" Target="https://twitter.com/KesterRatcliff/status/1179795423785099266" TargetMode="External" /><Relationship Id="rId19" Type="http://schemas.openxmlformats.org/officeDocument/2006/relationships/hyperlink" Target="https://twitter.com/KesterRatcliff/status/1179795423785099266" TargetMode="External" /><Relationship Id="rId20" Type="http://schemas.openxmlformats.org/officeDocument/2006/relationships/hyperlink" Target="https://twitter.com/KesterRatcliff/status/1179795423785099266" TargetMode="External" /><Relationship Id="rId21" Type="http://schemas.openxmlformats.org/officeDocument/2006/relationships/hyperlink" Target="https://twitter.com/KesterRatcliff/status/1179795423785099266" TargetMode="External" /><Relationship Id="rId22" Type="http://schemas.openxmlformats.org/officeDocument/2006/relationships/hyperlink" Target="https://twitter.com/KesterRatcliff/status/1179795423785099266" TargetMode="External" /><Relationship Id="rId23" Type="http://schemas.openxmlformats.org/officeDocument/2006/relationships/hyperlink" Target="https://app.polinode.com/networks/explore/5ca782bc9ddef10013123bef" TargetMode="External" /><Relationship Id="rId24" Type="http://schemas.openxmlformats.org/officeDocument/2006/relationships/hyperlink" Target="https://app.polinode.com/networks/explore/5ca782bc9ddef10013123bef" TargetMode="External" /><Relationship Id="rId25" Type="http://schemas.openxmlformats.org/officeDocument/2006/relationships/hyperlink" Target="https://app.polinode.com/networks/explore/5ca782bc9ddef10013123bef" TargetMode="External" /><Relationship Id="rId26" Type="http://schemas.openxmlformats.org/officeDocument/2006/relationships/hyperlink" Target="https://app.polinode.com/networks/explore/5ca782bc9ddef10013123bef" TargetMode="External" /><Relationship Id="rId27" Type="http://schemas.openxmlformats.org/officeDocument/2006/relationships/hyperlink" Target="https://app.polinode.com/networks/explore/5ca782bc9ddef10013123bef" TargetMode="External" /><Relationship Id="rId28" Type="http://schemas.openxmlformats.org/officeDocument/2006/relationships/hyperlink" Target="https://app.polinode.com/networks/explore/5ca782bc9ddef10013123bef" TargetMode="External" /><Relationship Id="rId29" Type="http://schemas.openxmlformats.org/officeDocument/2006/relationships/hyperlink" Target="https://app.polinode.com/networks/explore/5ce4857ef849ba001337b2ba" TargetMode="External" /><Relationship Id="rId30" Type="http://schemas.openxmlformats.org/officeDocument/2006/relationships/hyperlink" Target="https://app.polinode.com/networks/explore/5ce4857ef849ba001337b2ba" TargetMode="External" /><Relationship Id="rId31" Type="http://schemas.openxmlformats.org/officeDocument/2006/relationships/hyperlink" Target="https://app.polinode.com/networks/explore/5ce4857ef849ba001337b2ba" TargetMode="External" /><Relationship Id="rId32" Type="http://schemas.openxmlformats.org/officeDocument/2006/relationships/hyperlink" Target="https://app.polinode.com/networks/explore/5ce4857ef849ba001337b2ba" TargetMode="External" /><Relationship Id="rId33" Type="http://schemas.openxmlformats.org/officeDocument/2006/relationships/hyperlink" Target="https://app.polinode.com/networks/explore/5ce4857ef849ba001337b2ba" TargetMode="External" /><Relationship Id="rId34" Type="http://schemas.openxmlformats.org/officeDocument/2006/relationships/hyperlink" Target="https://app.polinode.com/networks/explore/5ce4857ef849ba001337b2ba" TargetMode="External" /><Relationship Id="rId35" Type="http://schemas.openxmlformats.org/officeDocument/2006/relationships/hyperlink" Target="https://app.polinode.com/networks/explore/5ce4857ef849ba001337b2ba" TargetMode="External" /><Relationship Id="rId36" Type="http://schemas.openxmlformats.org/officeDocument/2006/relationships/hyperlink" Target="https://app.polinode.com/networks/explore/5ce4857ef849ba001337b2ba" TargetMode="External" /><Relationship Id="rId37" Type="http://schemas.openxmlformats.org/officeDocument/2006/relationships/hyperlink" Target="https://app.polinode.com/networks/explore/5ce4857ef849ba001337b2ba" TargetMode="External" /><Relationship Id="rId38" Type="http://schemas.openxmlformats.org/officeDocument/2006/relationships/hyperlink" Target="https://app.polinode.com/networks/explore/5cb671568b63830013e17550" TargetMode="External" /><Relationship Id="rId39" Type="http://schemas.openxmlformats.org/officeDocument/2006/relationships/hyperlink" Target="https://app.polinode.com/networks/explore/5cb671568b63830013e17550" TargetMode="External" /><Relationship Id="rId40" Type="http://schemas.openxmlformats.org/officeDocument/2006/relationships/hyperlink" Target="https://app.polinode.com/networks/explore/5cb671568b63830013e17550" TargetMode="External" /><Relationship Id="rId41" Type="http://schemas.openxmlformats.org/officeDocument/2006/relationships/hyperlink" Target="https://app.polinode.com/networks/explore/5cb671568b63830013e17550" TargetMode="External" /><Relationship Id="rId42" Type="http://schemas.openxmlformats.org/officeDocument/2006/relationships/hyperlink" Target="https://app.polinode.com/networks/explore/5cb671568b63830013e17550" TargetMode="External" /><Relationship Id="rId43" Type="http://schemas.openxmlformats.org/officeDocument/2006/relationships/hyperlink" Target="https://app.polinode.com/networks/explore/5cb671568b63830013e17550" TargetMode="External" /><Relationship Id="rId44" Type="http://schemas.openxmlformats.org/officeDocument/2006/relationships/hyperlink" Target="https://app.polinode.com/networks/explore/5cb671568b63830013e17550" TargetMode="External" /><Relationship Id="rId45" Type="http://schemas.openxmlformats.org/officeDocument/2006/relationships/hyperlink" Target="https://app.polinode.com/networks/explore/5cb671568b63830013e17550" TargetMode="External" /><Relationship Id="rId46" Type="http://schemas.openxmlformats.org/officeDocument/2006/relationships/hyperlink" Target="https://app.polinode.com/networks/explore/5c5470499a4d050013b0302a" TargetMode="External" /><Relationship Id="rId47" Type="http://schemas.openxmlformats.org/officeDocument/2006/relationships/hyperlink" Target="https://app.polinode.com/networks/explore/5c5470499a4d050013b0302a" TargetMode="External" /><Relationship Id="rId48" Type="http://schemas.openxmlformats.org/officeDocument/2006/relationships/hyperlink" Target="https://app.polinode.com/networks/explore/5ca782bc9ddef10013123bef" TargetMode="External" /><Relationship Id="rId49" Type="http://schemas.openxmlformats.org/officeDocument/2006/relationships/hyperlink" Target="https://app.polinode.com/networks/explore/5c5470499a4d050013b0302a" TargetMode="External" /><Relationship Id="rId50" Type="http://schemas.openxmlformats.org/officeDocument/2006/relationships/hyperlink" Target="https://app.polinode.com/networks/explore/5c5470499a4d050013b0302a" TargetMode="External" /><Relationship Id="rId51" Type="http://schemas.openxmlformats.org/officeDocument/2006/relationships/hyperlink" Target="https://app.polinode.com/networks/explore/5c5470499a4d050013b0302a" TargetMode="External" /><Relationship Id="rId52" Type="http://schemas.openxmlformats.org/officeDocument/2006/relationships/hyperlink" Target="https://app.polinode.com/networks/explore/5c5470499a4d050013b0302a" TargetMode="External" /><Relationship Id="rId53" Type="http://schemas.openxmlformats.org/officeDocument/2006/relationships/hyperlink" Target="https://app.polinode.com/networks/explore/5cdaa76c0f022b00136bc76d/5cdb63c10f022b00136bca7b" TargetMode="External" /><Relationship Id="rId54" Type="http://schemas.openxmlformats.org/officeDocument/2006/relationships/hyperlink" Target="https://app.polinode.com/networks/explore/5cdaa76c0f022b00136bc76d/5cdb63c10f022b00136bca7b" TargetMode="External" /><Relationship Id="rId55" Type="http://schemas.openxmlformats.org/officeDocument/2006/relationships/hyperlink" Target="https://app.polinode.com/networks/explore/5cdaa76c0f022b00136bc76d/5cdb63c10f022b00136bca7b" TargetMode="External" /><Relationship Id="rId56" Type="http://schemas.openxmlformats.org/officeDocument/2006/relationships/hyperlink" Target="https://app.polinode.com/networks/explore/5cdaa76c0f022b00136bc76d/5cdb63c10f022b00136bca7b" TargetMode="External" /><Relationship Id="rId57" Type="http://schemas.openxmlformats.org/officeDocument/2006/relationships/hyperlink" Target="https://app.polinode.com/networks/explore/5cdaa76c0f022b00136bc76d/5cdb63c10f022b00136bca7b" TargetMode="External" /><Relationship Id="rId58" Type="http://schemas.openxmlformats.org/officeDocument/2006/relationships/hyperlink" Target="https://app.polinode.com/networks/explore/5cdaa76c0f022b00136bc76d/5cdb63c10f022b00136bca7b" TargetMode="External" /><Relationship Id="rId59" Type="http://schemas.openxmlformats.org/officeDocument/2006/relationships/hyperlink" Target="https://app.polinode.com/networks/explore/5cdaa76c0f022b00136bc76d/5cdb63c10f022b00136bca7b" TargetMode="External" /><Relationship Id="rId60" Type="http://schemas.openxmlformats.org/officeDocument/2006/relationships/hyperlink" Target="https://app.polinode.com/networks/explore/5cdaa76c0f022b00136bc76d/5cdb63c10f022b00136bca7b" TargetMode="External" /><Relationship Id="rId61" Type="http://schemas.openxmlformats.org/officeDocument/2006/relationships/hyperlink" Target="https://app.polinode.com/networks/explore/5d72977b9c2d4b0013286c0d/5d729ce59c2d4b0013286ca9" TargetMode="External" /><Relationship Id="rId62" Type="http://schemas.openxmlformats.org/officeDocument/2006/relationships/hyperlink" Target="https://app.polinode.com/networks/explore/5d9801407b3b5c00132bab0f/5d98028c7b3b5c00132bab11" TargetMode="External" /><Relationship Id="rId63" Type="http://schemas.openxmlformats.org/officeDocument/2006/relationships/hyperlink" Target="https://twitter.com/polinode/status/1180333257822371840" TargetMode="External" /><Relationship Id="rId64" Type="http://schemas.openxmlformats.org/officeDocument/2006/relationships/hyperlink" Target="https://app.polinode.com/networks/explore/5d72977b9c2d4b0013286c0d/5d729ce59c2d4b0013286ca9" TargetMode="External" /><Relationship Id="rId65" Type="http://schemas.openxmlformats.org/officeDocument/2006/relationships/hyperlink" Target="https://app.polinode.com/networks/explore/5d72977b9c2d4b0013286c0d/5d729ce59c2d4b0013286ca9" TargetMode="External" /><Relationship Id="rId66" Type="http://schemas.openxmlformats.org/officeDocument/2006/relationships/hyperlink" Target="https://app.polinode.com/networks/explore/5d72977b9c2d4b0013286c0d/5d729ce59c2d4b0013286ca9" TargetMode="External" /><Relationship Id="rId67" Type="http://schemas.openxmlformats.org/officeDocument/2006/relationships/hyperlink" Target="https://app.polinode.com/networks/explore/5d72977b9c2d4b0013286c0d/5d729ce59c2d4b0013286ca9" TargetMode="External" /><Relationship Id="rId68" Type="http://schemas.openxmlformats.org/officeDocument/2006/relationships/hyperlink" Target="https://app.polinode.com/networks/explore/5ca782bc9ddef10013123bef" TargetMode="External" /><Relationship Id="rId69" Type="http://schemas.openxmlformats.org/officeDocument/2006/relationships/hyperlink" Target="https://app.polinode.com/networks/explore/5d72977b9c2d4b0013286c0d/5d729ce59c2d4b0013286ca9" TargetMode="External" /><Relationship Id="rId70" Type="http://schemas.openxmlformats.org/officeDocument/2006/relationships/hyperlink" Target="https://app.polinode.com/networks/explore/5d72977b9c2d4b0013286c0d/5d729ce59c2d4b0013286ca9" TargetMode="External" /><Relationship Id="rId71" Type="http://schemas.openxmlformats.org/officeDocument/2006/relationships/hyperlink" Target="https://app.polinode.com/networks/explore/5d72977b9c2d4b0013286c0d/5d729ce59c2d4b0013286ca9" TargetMode="External" /><Relationship Id="rId72" Type="http://schemas.openxmlformats.org/officeDocument/2006/relationships/hyperlink" Target="https://twitter.com/polinode/status/1170132135891521538" TargetMode="External" /><Relationship Id="rId73" Type="http://schemas.openxmlformats.org/officeDocument/2006/relationships/hyperlink" Target="https://twitter.com/polinode/status/1170132135891521538" TargetMode="External" /><Relationship Id="rId74" Type="http://schemas.openxmlformats.org/officeDocument/2006/relationships/hyperlink" Target="https://twitter.com/polinode/status/1170132135891521538" TargetMode="External" /><Relationship Id="rId75" Type="http://schemas.openxmlformats.org/officeDocument/2006/relationships/hyperlink" Target="https://twitter.com/polinode/status/1170132135891521538" TargetMode="External" /><Relationship Id="rId76" Type="http://schemas.openxmlformats.org/officeDocument/2006/relationships/hyperlink" Target="https://app.polinode.com/networks/explore/5ca782bc9ddef10013123bef" TargetMode="External" /><Relationship Id="rId77" Type="http://schemas.openxmlformats.org/officeDocument/2006/relationships/hyperlink" Target="https://app.polinode.com/networks/explore/5c5470499a4d050013b0302a" TargetMode="External" /><Relationship Id="rId78" Type="http://schemas.openxmlformats.org/officeDocument/2006/relationships/hyperlink" Target="https://app.polinode.com/networks/explore/5cdaa76c0f022b00136bc76d/5cdb63c10f022b00136bca7b" TargetMode="External" /><Relationship Id="rId79" Type="http://schemas.openxmlformats.org/officeDocument/2006/relationships/hyperlink" Target="https://app.polinode.com/networks/explore/5d72977b9c2d4b0013286c0d/5d729ce59c2d4b0013286ca9" TargetMode="External" /><Relationship Id="rId80" Type="http://schemas.openxmlformats.org/officeDocument/2006/relationships/hyperlink" Target="https://twitter.com/polinode/status/1170132135891521538" TargetMode="External" /><Relationship Id="rId81" Type="http://schemas.openxmlformats.org/officeDocument/2006/relationships/hyperlink" Target="https://twitter.com/polinode/status/1170132135891521538" TargetMode="External" /><Relationship Id="rId82" Type="http://schemas.openxmlformats.org/officeDocument/2006/relationships/hyperlink" Target="https://twitter.com/polinode/status/1170132135891521538" TargetMode="External" /><Relationship Id="rId83" Type="http://schemas.openxmlformats.org/officeDocument/2006/relationships/hyperlink" Target="https://app.polinode.com/networks/explore/5d72977b9c2d4b0013286c0d/5d729ce59c2d4b0013286ca9" TargetMode="External" /><Relationship Id="rId84" Type="http://schemas.openxmlformats.org/officeDocument/2006/relationships/hyperlink" Target="https://twitter.com/polinode/status/1170132135891521538" TargetMode="External" /><Relationship Id="rId85" Type="http://schemas.openxmlformats.org/officeDocument/2006/relationships/hyperlink" Target="https://twitter.com/polinode/status/1170132135891521538" TargetMode="External" /><Relationship Id="rId86" Type="http://schemas.openxmlformats.org/officeDocument/2006/relationships/hyperlink" Target="https://twitter.com/polinode/status/1170132135891521538" TargetMode="External" /><Relationship Id="rId87" Type="http://schemas.openxmlformats.org/officeDocument/2006/relationships/hyperlink" Target="https://app.polinode.com/networks/explore/5c5470499a4d050013b0302a" TargetMode="External" /><Relationship Id="rId88" Type="http://schemas.openxmlformats.org/officeDocument/2006/relationships/hyperlink" Target="https://app.polinode.com/networks/explore/5d72977b9c2d4b0013286c0d/5d729ce59c2d4b0013286ca9" TargetMode="External" /><Relationship Id="rId89" Type="http://schemas.openxmlformats.org/officeDocument/2006/relationships/hyperlink" Target="https://twitter.com/polinode/status/1170132135891521538" TargetMode="External" /><Relationship Id="rId90" Type="http://schemas.openxmlformats.org/officeDocument/2006/relationships/hyperlink" Target="https://twitter.com/polinode/status/1170132135891521538" TargetMode="External" /><Relationship Id="rId91" Type="http://schemas.openxmlformats.org/officeDocument/2006/relationships/hyperlink" Target="https://twitter.com/polinode/status/1170132135891521538" TargetMode="External" /><Relationship Id="rId92" Type="http://schemas.openxmlformats.org/officeDocument/2006/relationships/hyperlink" Target="https://app.polinode.com/networks/explore/5d72977b9c2d4b0013286c0d/5d729ce59c2d4b0013286ca9" TargetMode="External" /><Relationship Id="rId93" Type="http://schemas.openxmlformats.org/officeDocument/2006/relationships/hyperlink" Target="https://twitter.com/polinode/status/1170132135891521538" TargetMode="External" /><Relationship Id="rId94" Type="http://schemas.openxmlformats.org/officeDocument/2006/relationships/hyperlink" Target="https://twitter.com/polinode/status/1170132135891521538" TargetMode="External" /><Relationship Id="rId95" Type="http://schemas.openxmlformats.org/officeDocument/2006/relationships/hyperlink" Target="https://twitter.com/polinode/status/1170132135891521538" TargetMode="External" /><Relationship Id="rId96" Type="http://schemas.openxmlformats.org/officeDocument/2006/relationships/hyperlink" Target="https://app.polinode.com/networks/explore/5d9531bd4bfc520013def2a1/5d9537dc1b66ef00130c9be5" TargetMode="External" /><Relationship Id="rId97" Type="http://schemas.openxmlformats.org/officeDocument/2006/relationships/hyperlink" Target="https://app.polinode.com/networks/explore/5d9801407b3b5c00132bab0f/5d98028c7b3b5c00132bab11" TargetMode="External" /><Relationship Id="rId98" Type="http://schemas.openxmlformats.org/officeDocument/2006/relationships/hyperlink" Target="https://app.polinode.com/networks/explore/5d9531bd4bfc520013def2a1/5d9537dc1b66ef00130c9be5" TargetMode="External" /><Relationship Id="rId99" Type="http://schemas.openxmlformats.org/officeDocument/2006/relationships/hyperlink" Target="https://app.polinode.com/networks/explore/5d9531bd4bfc520013def2a1/5d9537dc1b66ef00130c9be5" TargetMode="External" /><Relationship Id="rId100" Type="http://schemas.openxmlformats.org/officeDocument/2006/relationships/hyperlink" Target="https://app.polinode.com/networks/explore/5d9801407b3b5c00132bab0f/5d98028c7b3b5c00132bab11" TargetMode="External" /><Relationship Id="rId101" Type="http://schemas.openxmlformats.org/officeDocument/2006/relationships/hyperlink" Target="https://app.polinode.com/networks/explore/5d72977b9c2d4b0013286c0d/5d729ce59c2d4b0013286ca9" TargetMode="External" /><Relationship Id="rId102" Type="http://schemas.openxmlformats.org/officeDocument/2006/relationships/hyperlink" Target="https://app.polinode.com/networks/explore/5d9531bd4bfc520013def2a1/5d9537dc1b66ef00130c9be5" TargetMode="External" /><Relationship Id="rId103" Type="http://schemas.openxmlformats.org/officeDocument/2006/relationships/hyperlink" Target="https://app.polinode.com/networks/explore/5d9801407b3b5c00132bab0f/5d98028c7b3b5c00132bab11" TargetMode="External" /><Relationship Id="rId104" Type="http://schemas.openxmlformats.org/officeDocument/2006/relationships/hyperlink" Target="https://twitter.com/polinode/status/1180333257822371840" TargetMode="External" /><Relationship Id="rId105" Type="http://schemas.openxmlformats.org/officeDocument/2006/relationships/hyperlink" Target="https://twitter.com/polinode/status/1180333257822371840" TargetMode="External" /><Relationship Id="rId106" Type="http://schemas.openxmlformats.org/officeDocument/2006/relationships/hyperlink" Target="https://twitter.com/polinode/status/1180333257822371840" TargetMode="External" /><Relationship Id="rId107" Type="http://schemas.openxmlformats.org/officeDocument/2006/relationships/hyperlink" Target="https://twitter.com/polinode/status/1180333257822371840" TargetMode="External" /><Relationship Id="rId108" Type="http://schemas.openxmlformats.org/officeDocument/2006/relationships/hyperlink" Target="https://twitter.com/polinode/status/1180333257822371840" TargetMode="External" /><Relationship Id="rId109" Type="http://schemas.openxmlformats.org/officeDocument/2006/relationships/hyperlink" Target="https://app.polinode.com/networks/explore/5d9531bd4bfc520013def2a1/5d9537dc1b66ef00130c9be5" TargetMode="External" /><Relationship Id="rId110" Type="http://schemas.openxmlformats.org/officeDocument/2006/relationships/hyperlink" Target="https://app.polinode.com/networks/explore/5d9801407b3b5c00132bab0f/5d98028c7b3b5c00132bab11" TargetMode="External" /><Relationship Id="rId111" Type="http://schemas.openxmlformats.org/officeDocument/2006/relationships/hyperlink" Target="https://app.polinode.com/networks/explore/5d9531bd4bfc520013def2a1/5d9537dc1b66ef00130c9be5" TargetMode="External" /><Relationship Id="rId112" Type="http://schemas.openxmlformats.org/officeDocument/2006/relationships/hyperlink" Target="https://app.polinode.com/networks/explore/5d9801407b3b5c00132bab0f/5d98028c7b3b5c00132bab11" TargetMode="External" /><Relationship Id="rId113" Type="http://schemas.openxmlformats.org/officeDocument/2006/relationships/hyperlink" Target="https://app.polinode.com/networks/explore/5d9531bd4bfc520013def2a1/5d9537dc1b66ef00130c9be5" TargetMode="External" /><Relationship Id="rId114" Type="http://schemas.openxmlformats.org/officeDocument/2006/relationships/hyperlink" Target="https://app.polinode.com/networks/explore/5d9531bd4bfc520013def2a1/5d9537dc1b66ef00130c9be5" TargetMode="External" /><Relationship Id="rId115" Type="http://schemas.openxmlformats.org/officeDocument/2006/relationships/hyperlink" Target="https://app.polinode.com/networks/explore/5d9801407b3b5c00132bab0f/5d98028c7b3b5c00132bab11" TargetMode="External" /><Relationship Id="rId116" Type="http://schemas.openxmlformats.org/officeDocument/2006/relationships/hyperlink" Target="https://app.polinode.com/networks/explore/5cb671568b63830013e17550" TargetMode="External" /><Relationship Id="rId117" Type="http://schemas.openxmlformats.org/officeDocument/2006/relationships/hyperlink" Target="https://app.polinode.com/networks/explore/5c5470499a4d050013b0302a" TargetMode="External" /><Relationship Id="rId118" Type="http://schemas.openxmlformats.org/officeDocument/2006/relationships/hyperlink" Target="https://app.polinode.com/networks/explore/5d9531bd4bfc520013def2a1/5d9537dc1b66ef00130c9be5" TargetMode="External" /><Relationship Id="rId119" Type="http://schemas.openxmlformats.org/officeDocument/2006/relationships/hyperlink" Target="https://app.polinode.com/networks/explore/5d9801407b3b5c00132bab0f/5d98028c7b3b5c00132bab11" TargetMode="External" /><Relationship Id="rId120" Type="http://schemas.openxmlformats.org/officeDocument/2006/relationships/hyperlink" Target="https://app.polinode.com/networks/explore/5d9531bd4bfc520013def2a1/5d9537dc1b66ef00130c9be5" TargetMode="External" /><Relationship Id="rId121" Type="http://schemas.openxmlformats.org/officeDocument/2006/relationships/hyperlink" Target="https://app.polinode.com/networks/explore/5d9801407b3b5c00132bab0f/5d98028c7b3b5c00132bab11" TargetMode="External" /><Relationship Id="rId122" Type="http://schemas.openxmlformats.org/officeDocument/2006/relationships/hyperlink" Target="https://twitter.com/polinode/status/1179586561911865345" TargetMode="External" /><Relationship Id="rId123" Type="http://schemas.openxmlformats.org/officeDocument/2006/relationships/hyperlink" Target="https://twitter.com/polinode/status/1179586561911865345" TargetMode="External" /><Relationship Id="rId124" Type="http://schemas.openxmlformats.org/officeDocument/2006/relationships/hyperlink" Target="https://twitter.com/polinode/status/1180333257822371840" TargetMode="External" /><Relationship Id="rId125" Type="http://schemas.openxmlformats.org/officeDocument/2006/relationships/hyperlink" Target="https://twitter.com/polinode/status/1180333257822371840" TargetMode="External" /><Relationship Id="rId126" Type="http://schemas.openxmlformats.org/officeDocument/2006/relationships/hyperlink" Target="https://twitter.com/polinode/status/1180333257822371840" TargetMode="External" /><Relationship Id="rId127" Type="http://schemas.openxmlformats.org/officeDocument/2006/relationships/hyperlink" Target="https://twitter.com/polinode/status/1179586561911865345" TargetMode="External" /><Relationship Id="rId128" Type="http://schemas.openxmlformats.org/officeDocument/2006/relationships/hyperlink" Target="https://twitter.com/polinode/status/1179586561911865345" TargetMode="External" /><Relationship Id="rId129" Type="http://schemas.openxmlformats.org/officeDocument/2006/relationships/hyperlink" Target="https://twitter.com/polinode/status/1179586561911865345" TargetMode="External" /><Relationship Id="rId130" Type="http://schemas.openxmlformats.org/officeDocument/2006/relationships/hyperlink" Target="https://twitter.com/polinode/status/1180333257822371840" TargetMode="External" /><Relationship Id="rId131" Type="http://schemas.openxmlformats.org/officeDocument/2006/relationships/hyperlink" Target="https://twitter.com/polinode/status/1180333257822371840" TargetMode="External" /><Relationship Id="rId132" Type="http://schemas.openxmlformats.org/officeDocument/2006/relationships/hyperlink" Target="https://twitter.com/polinode/status/1180333257822371840" TargetMode="External" /><Relationship Id="rId133" Type="http://schemas.openxmlformats.org/officeDocument/2006/relationships/hyperlink" Target="https://twitter.com/polinode/status/1179586561911865345" TargetMode="External" /><Relationship Id="rId134" Type="http://schemas.openxmlformats.org/officeDocument/2006/relationships/hyperlink" Target="https://twitter.com/polinode/status/1179586561911865345" TargetMode="External" /><Relationship Id="rId135" Type="http://schemas.openxmlformats.org/officeDocument/2006/relationships/hyperlink" Target="https://twitter.com/polinode/status/1179586561911865345" TargetMode="External" /><Relationship Id="rId136" Type="http://schemas.openxmlformats.org/officeDocument/2006/relationships/hyperlink" Target="https://twitter.com/polinode/status/1180333257822371840" TargetMode="External" /><Relationship Id="rId137" Type="http://schemas.openxmlformats.org/officeDocument/2006/relationships/hyperlink" Target="https://twitter.com/polinode/status/1180333257822371840" TargetMode="External" /><Relationship Id="rId138" Type="http://schemas.openxmlformats.org/officeDocument/2006/relationships/hyperlink" Target="https://twitter.com/polinode/status/1180333257822371840" TargetMode="External" /><Relationship Id="rId139" Type="http://schemas.openxmlformats.org/officeDocument/2006/relationships/hyperlink" Target="https://twitter.com/polinode/status/1179586561911865345" TargetMode="External" /><Relationship Id="rId140" Type="http://schemas.openxmlformats.org/officeDocument/2006/relationships/hyperlink" Target="https://app.polinode.com/networks/explore/5ca782bc9ddef10013123bef" TargetMode="External" /><Relationship Id="rId141" Type="http://schemas.openxmlformats.org/officeDocument/2006/relationships/hyperlink" Target="https://app.polinode.com/networks/explore/5ce4857ef849ba001337b2ba" TargetMode="External" /><Relationship Id="rId142" Type="http://schemas.openxmlformats.org/officeDocument/2006/relationships/hyperlink" Target="https://app.polinode.com/networks/explore/5cb671568b63830013e17550" TargetMode="External" /><Relationship Id="rId143" Type="http://schemas.openxmlformats.org/officeDocument/2006/relationships/hyperlink" Target="https://app.polinode.com/networks/explore/5c5470499a4d050013b0302a" TargetMode="External" /><Relationship Id="rId144" Type="http://schemas.openxmlformats.org/officeDocument/2006/relationships/hyperlink" Target="https://app.polinode.com/networks/explore/5cdaa76c0f022b00136bc76d/5cdb63c10f022b00136bca7b" TargetMode="External" /><Relationship Id="rId145" Type="http://schemas.openxmlformats.org/officeDocument/2006/relationships/hyperlink" Target="https://app.polinode.com/networks/explore/5d72977b9c2d4b0013286c0d/5d729ce59c2d4b0013286ca9" TargetMode="External" /><Relationship Id="rId146" Type="http://schemas.openxmlformats.org/officeDocument/2006/relationships/hyperlink" Target="https://app.polinode.com/networks/explore/5d9531bd4bfc520013def2a1/5d9537dc1b66ef00130c9be5" TargetMode="External" /><Relationship Id="rId147" Type="http://schemas.openxmlformats.org/officeDocument/2006/relationships/hyperlink" Target="https://app.polinode.com/networks/explore/5d9801407b3b5c00132bab0f/5d98028c7b3b5c00132bab11" TargetMode="External" /><Relationship Id="rId148" Type="http://schemas.openxmlformats.org/officeDocument/2006/relationships/hyperlink" Target="https://app.polinode.com/networks/explore/5ca782bc9ddef10013123bef" TargetMode="External" /><Relationship Id="rId149" Type="http://schemas.openxmlformats.org/officeDocument/2006/relationships/hyperlink" Target="https://app.polinode.com/networks/explore/5ce4857ef849ba001337b2ba" TargetMode="External" /><Relationship Id="rId150" Type="http://schemas.openxmlformats.org/officeDocument/2006/relationships/hyperlink" Target="https://app.polinode.com/networks/explore/5cb671568b63830013e17550" TargetMode="External" /><Relationship Id="rId151" Type="http://schemas.openxmlformats.org/officeDocument/2006/relationships/hyperlink" Target="https://app.polinode.com/networks/explore/5cdaa76c0f022b00136bc76d/5cdb63c10f022b00136bca7b" TargetMode="External" /><Relationship Id="rId152" Type="http://schemas.openxmlformats.org/officeDocument/2006/relationships/hyperlink" Target="https://app.polinode.com/networks/explore/5c5470499a4d050013b0302a" TargetMode="External" /><Relationship Id="rId153" Type="http://schemas.openxmlformats.org/officeDocument/2006/relationships/hyperlink" Target="https://app.polinode.com/networks/explore/5d72977b9c2d4b0013286c0d/5d729ce59c2d4b0013286ca9" TargetMode="External" /><Relationship Id="rId154" Type="http://schemas.openxmlformats.org/officeDocument/2006/relationships/hyperlink" Target="https://app.polinode.com/networks/explore/5d9531bd4bfc520013def2a1/5d9537dc1b66ef00130c9be5" TargetMode="External" /><Relationship Id="rId155" Type="http://schemas.openxmlformats.org/officeDocument/2006/relationships/hyperlink" Target="https://twitter.com/polinode/status/1179586561911865345" TargetMode="External" /><Relationship Id="rId156" Type="http://schemas.openxmlformats.org/officeDocument/2006/relationships/hyperlink" Target="https://twitter.com/polinode/status/1179586561911865345" TargetMode="External" /><Relationship Id="rId157" Type="http://schemas.openxmlformats.org/officeDocument/2006/relationships/hyperlink" Target="https://twitter.com/polinode/status/1180333257822371840" TargetMode="External" /><Relationship Id="rId158" Type="http://schemas.openxmlformats.org/officeDocument/2006/relationships/hyperlink" Target="https://twitter.com/polinode/status/1180333257822371840" TargetMode="External" /><Relationship Id="rId159" Type="http://schemas.openxmlformats.org/officeDocument/2006/relationships/hyperlink" Target="https://twitter.com/polinode/status/1180333257822371840" TargetMode="External" /><Relationship Id="rId160" Type="http://schemas.openxmlformats.org/officeDocument/2006/relationships/hyperlink" Target="https://twitter.com/polinode/status/1179586561911865345" TargetMode="External" /><Relationship Id="rId161" Type="http://schemas.openxmlformats.org/officeDocument/2006/relationships/hyperlink" Target="https://app.polinode.com/networks/explore/5cdaa76c0f022b00136bc76d/5cdb63c10f022b00136bca7b" TargetMode="External" /><Relationship Id="rId162" Type="http://schemas.openxmlformats.org/officeDocument/2006/relationships/hyperlink" Target="https://pbs.twimg.com/media/EFU_2t3WsAIsDFc.jpg" TargetMode="External" /><Relationship Id="rId163" Type="http://schemas.openxmlformats.org/officeDocument/2006/relationships/hyperlink" Target="http://pbs.twimg.com/profile_images/818685892089020417/xJrJx_u2_normal.jpg" TargetMode="External" /><Relationship Id="rId164" Type="http://schemas.openxmlformats.org/officeDocument/2006/relationships/hyperlink" Target="http://pbs.twimg.com/profile_images/698968713438085120/2KGJRS8C_normal.png" TargetMode="External" /><Relationship Id="rId165" Type="http://schemas.openxmlformats.org/officeDocument/2006/relationships/hyperlink" Target="http://pbs.twimg.com/profile_images/632300806193180673/4jcAXRKn_normal.png" TargetMode="External" /><Relationship Id="rId166" Type="http://schemas.openxmlformats.org/officeDocument/2006/relationships/hyperlink" Target="http://pbs.twimg.com/profile_images/1131632482674020353/AimW2Qqu_normal.png" TargetMode="External" /><Relationship Id="rId167" Type="http://schemas.openxmlformats.org/officeDocument/2006/relationships/hyperlink" Target="http://pbs.twimg.com/profile_images/1126491771733671939/3LWY95zP_normal.png" TargetMode="External" /><Relationship Id="rId168" Type="http://schemas.openxmlformats.org/officeDocument/2006/relationships/hyperlink" Target="http://pbs.twimg.com/profile_images/889471060155957248/NAdDEUqM_normal.jpg" TargetMode="External" /><Relationship Id="rId169" Type="http://schemas.openxmlformats.org/officeDocument/2006/relationships/hyperlink" Target="http://pbs.twimg.com/profile_images/737486245413158912/uLpr_3o6_normal.jpg" TargetMode="External" /><Relationship Id="rId170" Type="http://schemas.openxmlformats.org/officeDocument/2006/relationships/hyperlink" Target="http://pbs.twimg.com/profile_images/791372723133882368/LYJwkiW4_normal.jpg" TargetMode="External" /><Relationship Id="rId171" Type="http://schemas.openxmlformats.org/officeDocument/2006/relationships/hyperlink" Target="http://pbs.twimg.com/profile_images/791372723133882368/LYJwkiW4_normal.jpg" TargetMode="External" /><Relationship Id="rId172" Type="http://schemas.openxmlformats.org/officeDocument/2006/relationships/hyperlink" Target="http://pbs.twimg.com/profile_images/791372723133882368/LYJwkiW4_normal.jpg" TargetMode="External" /><Relationship Id="rId173" Type="http://schemas.openxmlformats.org/officeDocument/2006/relationships/hyperlink" Target="http://pbs.twimg.com/profile_images/967068535661850624/AwKlCcTl_normal.jpg" TargetMode="External" /><Relationship Id="rId174" Type="http://schemas.openxmlformats.org/officeDocument/2006/relationships/hyperlink" Target="http://pbs.twimg.com/profile_images/791372723133882368/LYJwkiW4_normal.jpg" TargetMode="External" /><Relationship Id="rId175" Type="http://schemas.openxmlformats.org/officeDocument/2006/relationships/hyperlink" Target="http://pbs.twimg.com/profile_images/1099214052625133568/Yh-WFywr_normal.png" TargetMode="External" /><Relationship Id="rId176" Type="http://schemas.openxmlformats.org/officeDocument/2006/relationships/hyperlink" Target="http://pbs.twimg.com/profile_images/1164207532988141568/ZYdjQX5v_normal.jpg" TargetMode="External" /><Relationship Id="rId177" Type="http://schemas.openxmlformats.org/officeDocument/2006/relationships/hyperlink" Target="http://pbs.twimg.com/profile_images/1056860306260062208/JpnJ1CMy_normal.jpg" TargetMode="External" /><Relationship Id="rId178" Type="http://schemas.openxmlformats.org/officeDocument/2006/relationships/hyperlink" Target="http://pbs.twimg.com/profile_images/586047194848833537/pLfVn5MP_normal.jpg" TargetMode="External" /><Relationship Id="rId179" Type="http://schemas.openxmlformats.org/officeDocument/2006/relationships/hyperlink" Target="http://pbs.twimg.com/profile_images/586047194848833537/pLfVn5MP_normal.jpg" TargetMode="External" /><Relationship Id="rId180" Type="http://schemas.openxmlformats.org/officeDocument/2006/relationships/hyperlink" Target="http://pbs.twimg.com/profile_images/540517535246868480/1nBA3JGj_normal.jpeg" TargetMode="External" /><Relationship Id="rId181" Type="http://schemas.openxmlformats.org/officeDocument/2006/relationships/hyperlink" Target="http://pbs.twimg.com/profile_images/540517535246868480/1nBA3JGj_normal.jpeg" TargetMode="External" /><Relationship Id="rId182" Type="http://schemas.openxmlformats.org/officeDocument/2006/relationships/hyperlink" Target="http://pbs.twimg.com/profile_images/540517535246868480/1nBA3JGj_normal.jpeg" TargetMode="External" /><Relationship Id="rId183" Type="http://schemas.openxmlformats.org/officeDocument/2006/relationships/hyperlink" Target="http://pbs.twimg.com/profile_images/540517535246868480/1nBA3JGj_normal.jpeg" TargetMode="External" /><Relationship Id="rId184" Type="http://schemas.openxmlformats.org/officeDocument/2006/relationships/hyperlink" Target="http://pbs.twimg.com/profile_images/540517535246868480/1nBA3JGj_normal.jpeg" TargetMode="External" /><Relationship Id="rId185" Type="http://schemas.openxmlformats.org/officeDocument/2006/relationships/hyperlink" Target="http://pbs.twimg.com/profile_images/540517535246868480/1nBA3JGj_normal.jpeg" TargetMode="External" /><Relationship Id="rId186" Type="http://schemas.openxmlformats.org/officeDocument/2006/relationships/hyperlink" Target="http://pbs.twimg.com/profile_images/540517535246868480/1nBA3JGj_normal.jpeg" TargetMode="External" /><Relationship Id="rId187" Type="http://schemas.openxmlformats.org/officeDocument/2006/relationships/hyperlink" Target="http://pbs.twimg.com/profile_images/540517535246868480/1nBA3JGj_normal.jpeg" TargetMode="External" /><Relationship Id="rId188" Type="http://schemas.openxmlformats.org/officeDocument/2006/relationships/hyperlink" Target="http://pbs.twimg.com/profile_images/503093797194973184/16HP_Omb_normal.jpeg" TargetMode="External" /><Relationship Id="rId189" Type="http://schemas.openxmlformats.org/officeDocument/2006/relationships/hyperlink" Target="http://pbs.twimg.com/profile_images/503093797194973184/16HP_Omb_normal.jpeg" TargetMode="External" /><Relationship Id="rId190" Type="http://schemas.openxmlformats.org/officeDocument/2006/relationships/hyperlink" Target="http://pbs.twimg.com/profile_images/503093797194973184/16HP_Omb_normal.jpeg" TargetMode="External" /><Relationship Id="rId191" Type="http://schemas.openxmlformats.org/officeDocument/2006/relationships/hyperlink" Target="http://pbs.twimg.com/profile_images/503093797194973184/16HP_Omb_normal.jpeg" TargetMode="External" /><Relationship Id="rId192" Type="http://schemas.openxmlformats.org/officeDocument/2006/relationships/hyperlink" Target="http://pbs.twimg.com/profile_images/503093797194973184/16HP_Omb_normal.jpeg" TargetMode="External" /><Relationship Id="rId193" Type="http://schemas.openxmlformats.org/officeDocument/2006/relationships/hyperlink" Target="http://pbs.twimg.com/profile_images/503093797194973184/16HP_Omb_normal.jpeg" TargetMode="External" /><Relationship Id="rId194" Type="http://schemas.openxmlformats.org/officeDocument/2006/relationships/hyperlink" Target="http://pbs.twimg.com/profile_images/503093797194973184/16HP_Omb_normal.jpeg" TargetMode="External" /><Relationship Id="rId195" Type="http://schemas.openxmlformats.org/officeDocument/2006/relationships/hyperlink" Target="http://pbs.twimg.com/profile_images/503093797194973184/16HP_Omb_normal.jpeg" TargetMode="External" /><Relationship Id="rId196" Type="http://schemas.openxmlformats.org/officeDocument/2006/relationships/hyperlink" Target="http://pbs.twimg.com/profile_images/503093797194973184/16HP_Omb_normal.jpeg" TargetMode="External" /><Relationship Id="rId197" Type="http://schemas.openxmlformats.org/officeDocument/2006/relationships/hyperlink" Target="http://pbs.twimg.com/profile_images/503093797194973184/16HP_Omb_normal.jpeg" TargetMode="External" /><Relationship Id="rId198" Type="http://schemas.openxmlformats.org/officeDocument/2006/relationships/hyperlink" Target="http://pbs.twimg.com/profile_images/503093797194973184/16HP_Omb_normal.jpeg" TargetMode="External" /><Relationship Id="rId199" Type="http://schemas.openxmlformats.org/officeDocument/2006/relationships/hyperlink" Target="http://pbs.twimg.com/profile_images/503093797194973184/16HP_Omb_normal.jpeg" TargetMode="External" /><Relationship Id="rId200" Type="http://schemas.openxmlformats.org/officeDocument/2006/relationships/hyperlink" Target="http://pbs.twimg.com/profile_images/503093797194973184/16HP_Omb_normal.jpeg" TargetMode="External" /><Relationship Id="rId201" Type="http://schemas.openxmlformats.org/officeDocument/2006/relationships/hyperlink" Target="http://pbs.twimg.com/profile_images/503093797194973184/16HP_Omb_normal.jpeg" TargetMode="External" /><Relationship Id="rId202" Type="http://schemas.openxmlformats.org/officeDocument/2006/relationships/hyperlink" Target="http://pbs.twimg.com/profile_images/503093797194973184/16HP_Omb_normal.jpeg" TargetMode="External" /><Relationship Id="rId203" Type="http://schemas.openxmlformats.org/officeDocument/2006/relationships/hyperlink" Target="http://pbs.twimg.com/profile_images/503093797194973184/16HP_Omb_normal.jpeg" TargetMode="External" /><Relationship Id="rId204" Type="http://schemas.openxmlformats.org/officeDocument/2006/relationships/hyperlink" Target="http://pbs.twimg.com/profile_images/503093797194973184/16HP_Omb_normal.jpeg" TargetMode="External" /><Relationship Id="rId205" Type="http://schemas.openxmlformats.org/officeDocument/2006/relationships/hyperlink" Target="http://pbs.twimg.com/profile_images/503093797194973184/16HP_Omb_normal.jpeg" TargetMode="External" /><Relationship Id="rId206" Type="http://schemas.openxmlformats.org/officeDocument/2006/relationships/hyperlink" Target="http://pbs.twimg.com/profile_images/503093797194973184/16HP_Omb_normal.jpeg" TargetMode="External" /><Relationship Id="rId207" Type="http://schemas.openxmlformats.org/officeDocument/2006/relationships/hyperlink" Target="http://pbs.twimg.com/profile_images/503093797194973184/16HP_Omb_normal.jpeg" TargetMode="External" /><Relationship Id="rId208" Type="http://schemas.openxmlformats.org/officeDocument/2006/relationships/hyperlink" Target="http://pbs.twimg.com/profile_images/503093797194973184/16HP_Omb_normal.jpeg" TargetMode="External" /><Relationship Id="rId209" Type="http://schemas.openxmlformats.org/officeDocument/2006/relationships/hyperlink" Target="http://pbs.twimg.com/profile_images/503093797194973184/16HP_Omb_normal.jpeg" TargetMode="External" /><Relationship Id="rId210" Type="http://schemas.openxmlformats.org/officeDocument/2006/relationships/hyperlink" Target="http://pbs.twimg.com/profile_images/503093797194973184/16HP_Omb_normal.jpeg" TargetMode="External" /><Relationship Id="rId211" Type="http://schemas.openxmlformats.org/officeDocument/2006/relationships/hyperlink" Target="http://pbs.twimg.com/profile_images/503093797194973184/16HP_Omb_normal.jpeg" TargetMode="External" /><Relationship Id="rId212" Type="http://schemas.openxmlformats.org/officeDocument/2006/relationships/hyperlink" Target="http://pbs.twimg.com/profile_images/503093797194973184/16HP_Omb_normal.jpeg" TargetMode="External" /><Relationship Id="rId213" Type="http://schemas.openxmlformats.org/officeDocument/2006/relationships/hyperlink" Target="http://pbs.twimg.com/profile_images/503093797194973184/16HP_Omb_normal.jpeg" TargetMode="External" /><Relationship Id="rId214" Type="http://schemas.openxmlformats.org/officeDocument/2006/relationships/hyperlink" Target="http://pbs.twimg.com/profile_images/503093797194973184/16HP_Omb_normal.jpeg" TargetMode="External" /><Relationship Id="rId215" Type="http://schemas.openxmlformats.org/officeDocument/2006/relationships/hyperlink" Target="http://pbs.twimg.com/profile_images/503093797194973184/16HP_Omb_normal.jpeg" TargetMode="External" /><Relationship Id="rId216" Type="http://schemas.openxmlformats.org/officeDocument/2006/relationships/hyperlink" Target="http://pbs.twimg.com/profile_images/503093797194973184/16HP_Omb_normal.jpeg" TargetMode="External" /><Relationship Id="rId217" Type="http://schemas.openxmlformats.org/officeDocument/2006/relationships/hyperlink" Target="http://pbs.twimg.com/profile_images/503093797194973184/16HP_Omb_normal.jpeg" TargetMode="External" /><Relationship Id="rId218" Type="http://schemas.openxmlformats.org/officeDocument/2006/relationships/hyperlink" Target="http://pbs.twimg.com/profile_images/503093797194973184/16HP_Omb_normal.jpeg" TargetMode="External" /><Relationship Id="rId219" Type="http://schemas.openxmlformats.org/officeDocument/2006/relationships/hyperlink" Target="http://pbs.twimg.com/profile_images/503093797194973184/16HP_Omb_normal.jpeg" TargetMode="External" /><Relationship Id="rId220" Type="http://schemas.openxmlformats.org/officeDocument/2006/relationships/hyperlink" Target="http://pbs.twimg.com/profile_images/503093797194973184/16HP_Omb_normal.jpeg" TargetMode="External" /><Relationship Id="rId221" Type="http://schemas.openxmlformats.org/officeDocument/2006/relationships/hyperlink" Target="http://pbs.twimg.com/profile_images/503093797194973184/16HP_Omb_normal.jpeg" TargetMode="External" /><Relationship Id="rId222" Type="http://schemas.openxmlformats.org/officeDocument/2006/relationships/hyperlink" Target="http://pbs.twimg.com/profile_images/503093797194973184/16HP_Omb_normal.jpeg" TargetMode="External" /><Relationship Id="rId223" Type="http://schemas.openxmlformats.org/officeDocument/2006/relationships/hyperlink" Target="http://pbs.twimg.com/profile_images/503093797194973184/16HP_Omb_normal.jpeg" TargetMode="External" /><Relationship Id="rId224" Type="http://schemas.openxmlformats.org/officeDocument/2006/relationships/hyperlink" Target="http://pbs.twimg.com/profile_images/503093797194973184/16HP_Omb_normal.jpeg" TargetMode="External" /><Relationship Id="rId225" Type="http://schemas.openxmlformats.org/officeDocument/2006/relationships/hyperlink" Target="http://pbs.twimg.com/profile_images/503093797194973184/16HP_Omb_normal.jpeg" TargetMode="External" /><Relationship Id="rId226" Type="http://schemas.openxmlformats.org/officeDocument/2006/relationships/hyperlink" Target="http://pbs.twimg.com/profile_images/645218322498383873/PLJPlMOR_normal.jpg" TargetMode="External" /><Relationship Id="rId227" Type="http://schemas.openxmlformats.org/officeDocument/2006/relationships/hyperlink" Target="http://pbs.twimg.com/profile_images/1179392628309348357/b2YPdERs_normal.jpg" TargetMode="External" /><Relationship Id="rId228" Type="http://schemas.openxmlformats.org/officeDocument/2006/relationships/hyperlink" Target="http://pbs.twimg.com/profile_images/503093797194973184/16HP_Omb_normal.jpeg" TargetMode="External" /><Relationship Id="rId229" Type="http://schemas.openxmlformats.org/officeDocument/2006/relationships/hyperlink" Target="http://pbs.twimg.com/profile_images/503093797194973184/16HP_Omb_normal.jpeg" TargetMode="External" /><Relationship Id="rId230" Type="http://schemas.openxmlformats.org/officeDocument/2006/relationships/hyperlink" Target="http://pbs.twimg.com/profile_images/1179392628309348357/b2YPdERs_normal.jpg" TargetMode="External" /><Relationship Id="rId231" Type="http://schemas.openxmlformats.org/officeDocument/2006/relationships/hyperlink" Target="http://pbs.twimg.com/profile_images/1179392628309348357/b2YPdERs_normal.jpg" TargetMode="External" /><Relationship Id="rId232" Type="http://schemas.openxmlformats.org/officeDocument/2006/relationships/hyperlink" Target="http://pbs.twimg.com/profile_images/1179392628309348357/b2YPdERs_normal.jpg" TargetMode="External" /><Relationship Id="rId233" Type="http://schemas.openxmlformats.org/officeDocument/2006/relationships/hyperlink" Target="http://pbs.twimg.com/profile_images/1179392628309348357/b2YPdERs_normal.jpg" TargetMode="External" /><Relationship Id="rId234" Type="http://schemas.openxmlformats.org/officeDocument/2006/relationships/hyperlink" Target="http://pbs.twimg.com/profile_images/1179392628309348357/b2YPdERs_normal.jpg" TargetMode="External" /><Relationship Id="rId235" Type="http://schemas.openxmlformats.org/officeDocument/2006/relationships/hyperlink" Target="http://pbs.twimg.com/profile_images/1179392628309348357/b2YPdERs_normal.jpg" TargetMode="External" /><Relationship Id="rId236" Type="http://schemas.openxmlformats.org/officeDocument/2006/relationships/hyperlink" Target="http://pbs.twimg.com/profile_images/1179392628309348357/b2YPdERs_normal.jpg" TargetMode="External" /><Relationship Id="rId237" Type="http://schemas.openxmlformats.org/officeDocument/2006/relationships/hyperlink" Target="http://pbs.twimg.com/profile_images/1179392628309348357/b2YPdERs_normal.jpg" TargetMode="External" /><Relationship Id="rId238" Type="http://schemas.openxmlformats.org/officeDocument/2006/relationships/hyperlink" Target="http://pbs.twimg.com/profile_images/1179392628309348357/b2YPdERs_normal.jpg" TargetMode="External" /><Relationship Id="rId239" Type="http://schemas.openxmlformats.org/officeDocument/2006/relationships/hyperlink" Target="http://pbs.twimg.com/profile_images/1179392628309348357/b2YPdERs_normal.jpg" TargetMode="External" /><Relationship Id="rId240" Type="http://schemas.openxmlformats.org/officeDocument/2006/relationships/hyperlink" Target="http://pbs.twimg.com/profile_images/1179392628309348357/b2YPdERs_normal.jpg" TargetMode="External" /><Relationship Id="rId241" Type="http://schemas.openxmlformats.org/officeDocument/2006/relationships/hyperlink" Target="http://pbs.twimg.com/profile_images/1179392628309348357/b2YPdERs_normal.jpg" TargetMode="External" /><Relationship Id="rId242" Type="http://schemas.openxmlformats.org/officeDocument/2006/relationships/hyperlink" Target="http://pbs.twimg.com/profile_images/1179392628309348357/b2YPdERs_normal.jpg" TargetMode="External" /><Relationship Id="rId243" Type="http://schemas.openxmlformats.org/officeDocument/2006/relationships/hyperlink" Target="http://pbs.twimg.com/profile_images/503093797194973184/16HP_Omb_normal.jpeg" TargetMode="External" /><Relationship Id="rId244" Type="http://schemas.openxmlformats.org/officeDocument/2006/relationships/hyperlink" Target="http://pbs.twimg.com/profile_images/503093797194973184/16HP_Omb_normal.jpeg" TargetMode="External" /><Relationship Id="rId245" Type="http://schemas.openxmlformats.org/officeDocument/2006/relationships/hyperlink" Target="http://pbs.twimg.com/profile_images/503093797194973184/16HP_Omb_normal.jpeg" TargetMode="External" /><Relationship Id="rId246" Type="http://schemas.openxmlformats.org/officeDocument/2006/relationships/hyperlink" Target="https://pbs.twimg.com/media/EFU_2t3WsAIsDFc.jpg" TargetMode="External" /><Relationship Id="rId247" Type="http://schemas.openxmlformats.org/officeDocument/2006/relationships/hyperlink" Target="http://pbs.twimg.com/profile_images/503093797194973184/16HP_Omb_normal.jpeg" TargetMode="External" /><Relationship Id="rId248" Type="http://schemas.openxmlformats.org/officeDocument/2006/relationships/hyperlink" Target="http://pbs.twimg.com/profile_images/503093797194973184/16HP_Omb_normal.jpeg" TargetMode="External" /><Relationship Id="rId249" Type="http://schemas.openxmlformats.org/officeDocument/2006/relationships/hyperlink" Target="http://pbs.twimg.com/profile_images/1177818662285086720/OX8mqnsR_normal.jpg" TargetMode="External" /><Relationship Id="rId250" Type="http://schemas.openxmlformats.org/officeDocument/2006/relationships/hyperlink" Target="http://pbs.twimg.com/profile_images/3186634821/61951b4daabb880e32942ddd3c9518fc_normal.jpeg" TargetMode="External" /><Relationship Id="rId251" Type="http://schemas.openxmlformats.org/officeDocument/2006/relationships/hyperlink" Target="http://pbs.twimg.com/profile_images/780451899040342020/t5Fwh2GQ_normal.jpg" TargetMode="External" /><Relationship Id="rId252" Type="http://schemas.openxmlformats.org/officeDocument/2006/relationships/hyperlink" Target="http://pbs.twimg.com/profile_images/645218322498383873/PLJPlMOR_normal.jpg" TargetMode="External" /><Relationship Id="rId253" Type="http://schemas.openxmlformats.org/officeDocument/2006/relationships/hyperlink" Target="http://pbs.twimg.com/profile_images/503093797194973184/16HP_Omb_normal.jpeg" TargetMode="External" /><Relationship Id="rId254" Type="http://schemas.openxmlformats.org/officeDocument/2006/relationships/hyperlink" Target="http://pbs.twimg.com/profile_images/503093797194973184/16HP_Omb_normal.jpeg" TargetMode="External" /><Relationship Id="rId255" Type="http://schemas.openxmlformats.org/officeDocument/2006/relationships/hyperlink" Target="http://pbs.twimg.com/profile_images/780451899040342020/t5Fwh2GQ_normal.jpg" TargetMode="External" /><Relationship Id="rId256" Type="http://schemas.openxmlformats.org/officeDocument/2006/relationships/hyperlink" Target="http://pbs.twimg.com/profile_images/645218322498383873/PLJPlMOR_normal.jpg" TargetMode="External" /><Relationship Id="rId257" Type="http://schemas.openxmlformats.org/officeDocument/2006/relationships/hyperlink" Target="http://pbs.twimg.com/profile_images/1139626877428142080/cKtu9nzU_normal.png" TargetMode="External" /><Relationship Id="rId258" Type="http://schemas.openxmlformats.org/officeDocument/2006/relationships/hyperlink" Target="http://pbs.twimg.com/profile_images/503093797194973184/16HP_Omb_normal.jpeg" TargetMode="External" /><Relationship Id="rId259" Type="http://schemas.openxmlformats.org/officeDocument/2006/relationships/hyperlink" Target="http://pbs.twimg.com/profile_images/503093797194973184/16HP_Omb_normal.jpeg" TargetMode="External" /><Relationship Id="rId260" Type="http://schemas.openxmlformats.org/officeDocument/2006/relationships/hyperlink" Target="http://pbs.twimg.com/profile_images/780451899040342020/t5Fwh2GQ_normal.jpg" TargetMode="External" /><Relationship Id="rId261" Type="http://schemas.openxmlformats.org/officeDocument/2006/relationships/hyperlink" Target="http://pbs.twimg.com/profile_images/645218322498383873/PLJPlMOR_normal.jpg" TargetMode="External" /><Relationship Id="rId262" Type="http://schemas.openxmlformats.org/officeDocument/2006/relationships/hyperlink" Target="http://pbs.twimg.com/profile_images/1054665011208089600/_bSiljTl_normal.jpg" TargetMode="External" /><Relationship Id="rId263" Type="http://schemas.openxmlformats.org/officeDocument/2006/relationships/hyperlink" Target="http://pbs.twimg.com/profile_images/503093797194973184/16HP_Omb_normal.jpeg" TargetMode="External" /><Relationship Id="rId264" Type="http://schemas.openxmlformats.org/officeDocument/2006/relationships/hyperlink" Target="http://pbs.twimg.com/profile_images/503093797194973184/16HP_Omb_normal.jpeg" TargetMode="External" /><Relationship Id="rId265" Type="http://schemas.openxmlformats.org/officeDocument/2006/relationships/hyperlink" Target="http://pbs.twimg.com/profile_images/503093797194973184/16HP_Omb_normal.jpeg" TargetMode="External" /><Relationship Id="rId266" Type="http://schemas.openxmlformats.org/officeDocument/2006/relationships/hyperlink" Target="http://pbs.twimg.com/profile_images/780451899040342020/t5Fwh2GQ_normal.jpg" TargetMode="External" /><Relationship Id="rId267" Type="http://schemas.openxmlformats.org/officeDocument/2006/relationships/hyperlink" Target="http://pbs.twimg.com/profile_images/645218322498383873/PLJPlMOR_normal.jpg" TargetMode="External" /><Relationship Id="rId268" Type="http://schemas.openxmlformats.org/officeDocument/2006/relationships/hyperlink" Target="http://pbs.twimg.com/profile_images/645218322498383873/PLJPlMOR_normal.jpg" TargetMode="External" /><Relationship Id="rId269" Type="http://schemas.openxmlformats.org/officeDocument/2006/relationships/hyperlink" Target="http://pbs.twimg.com/profile_images/645218322498383873/PLJPlMOR_normal.jpg" TargetMode="External" /><Relationship Id="rId270" Type="http://schemas.openxmlformats.org/officeDocument/2006/relationships/hyperlink" Target="http://pbs.twimg.com/profile_images/645218322498383873/PLJPlMOR_normal.jpg" TargetMode="External" /><Relationship Id="rId271" Type="http://schemas.openxmlformats.org/officeDocument/2006/relationships/hyperlink" Target="http://pbs.twimg.com/profile_images/645218322498383873/PLJPlMOR_normal.jpg" TargetMode="External" /><Relationship Id="rId272" Type="http://schemas.openxmlformats.org/officeDocument/2006/relationships/hyperlink" Target="http://pbs.twimg.com/profile_images/645218322498383873/PLJPlMOR_normal.jpg" TargetMode="External" /><Relationship Id="rId273" Type="http://schemas.openxmlformats.org/officeDocument/2006/relationships/hyperlink" Target="http://pbs.twimg.com/profile_images/645218322498383873/PLJPlMOR_normal.jpg" TargetMode="External" /><Relationship Id="rId274" Type="http://schemas.openxmlformats.org/officeDocument/2006/relationships/hyperlink" Target="http://pbs.twimg.com/profile_images/645218322498383873/PLJPlMOR_normal.jpg" TargetMode="External" /><Relationship Id="rId275" Type="http://schemas.openxmlformats.org/officeDocument/2006/relationships/hyperlink" Target="http://pbs.twimg.com/profile_images/780451899040342020/t5Fwh2GQ_normal.jpg" TargetMode="External" /><Relationship Id="rId276" Type="http://schemas.openxmlformats.org/officeDocument/2006/relationships/hyperlink" Target="http://pbs.twimg.com/profile_images/798472848704700416/eIZ_BDwn_normal.jpg" TargetMode="External" /><Relationship Id="rId277" Type="http://schemas.openxmlformats.org/officeDocument/2006/relationships/hyperlink" Target="http://pbs.twimg.com/profile_images/798472848704700416/eIZ_BDwn_normal.jpg" TargetMode="External" /><Relationship Id="rId278" Type="http://schemas.openxmlformats.org/officeDocument/2006/relationships/hyperlink" Target="http://pbs.twimg.com/profile_images/798472848704700416/eIZ_BDwn_normal.jpg" TargetMode="External" /><Relationship Id="rId279" Type="http://schemas.openxmlformats.org/officeDocument/2006/relationships/hyperlink" Target="http://pbs.twimg.com/profile_images/798472848704700416/eIZ_BDwn_normal.jpg" TargetMode="External" /><Relationship Id="rId280" Type="http://schemas.openxmlformats.org/officeDocument/2006/relationships/hyperlink" Target="http://pbs.twimg.com/profile_images/798472848704700416/eIZ_BDwn_normal.jpg" TargetMode="External" /><Relationship Id="rId281" Type="http://schemas.openxmlformats.org/officeDocument/2006/relationships/hyperlink" Target="http://pbs.twimg.com/profile_images/503093797194973184/16HP_Omb_normal.jpeg" TargetMode="External" /><Relationship Id="rId282" Type="http://schemas.openxmlformats.org/officeDocument/2006/relationships/hyperlink" Target="http://pbs.twimg.com/profile_images/503093797194973184/16HP_Omb_normal.jpeg" TargetMode="External" /><Relationship Id="rId283" Type="http://schemas.openxmlformats.org/officeDocument/2006/relationships/hyperlink" Target="http://pbs.twimg.com/profile_images/503093797194973184/16HP_Omb_normal.jpeg" TargetMode="External" /><Relationship Id="rId284" Type="http://schemas.openxmlformats.org/officeDocument/2006/relationships/hyperlink" Target="http://pbs.twimg.com/profile_images/503093797194973184/16HP_Omb_normal.jpeg" TargetMode="External" /><Relationship Id="rId285" Type="http://schemas.openxmlformats.org/officeDocument/2006/relationships/hyperlink" Target="http://pbs.twimg.com/profile_images/503093797194973184/16HP_Omb_normal.jpeg" TargetMode="External" /><Relationship Id="rId286" Type="http://schemas.openxmlformats.org/officeDocument/2006/relationships/hyperlink" Target="http://pbs.twimg.com/profile_images/780451899040342020/t5Fwh2GQ_normal.jpg" TargetMode="External" /><Relationship Id="rId287" Type="http://schemas.openxmlformats.org/officeDocument/2006/relationships/hyperlink" Target="http://pbs.twimg.com/profile_images/780451899040342020/t5Fwh2GQ_normal.jpg" TargetMode="External" /><Relationship Id="rId288" Type="http://schemas.openxmlformats.org/officeDocument/2006/relationships/hyperlink" Target="http://pbs.twimg.com/profile_images/780451899040342020/t5Fwh2GQ_normal.jpg" TargetMode="External" /><Relationship Id="rId289" Type="http://schemas.openxmlformats.org/officeDocument/2006/relationships/hyperlink" Target="http://pbs.twimg.com/profile_images/780451899040342020/t5Fwh2GQ_normal.jpg" TargetMode="External" /><Relationship Id="rId290" Type="http://schemas.openxmlformats.org/officeDocument/2006/relationships/hyperlink" Target="http://pbs.twimg.com/profile_images/503093797194973184/16HP_Omb_normal.jpeg" TargetMode="External" /><Relationship Id="rId291" Type="http://schemas.openxmlformats.org/officeDocument/2006/relationships/hyperlink" Target="http://pbs.twimg.com/profile_images/503093797194973184/16HP_Omb_normal.jpeg" TargetMode="External" /><Relationship Id="rId292" Type="http://schemas.openxmlformats.org/officeDocument/2006/relationships/hyperlink" Target="http://pbs.twimg.com/profile_images/780451899040342020/t5Fwh2GQ_normal.jpg" TargetMode="External" /><Relationship Id="rId293" Type="http://schemas.openxmlformats.org/officeDocument/2006/relationships/hyperlink" Target="http://pbs.twimg.com/profile_images/780451899040342020/t5Fwh2GQ_normal.jpg" TargetMode="External" /><Relationship Id="rId294" Type="http://schemas.openxmlformats.org/officeDocument/2006/relationships/hyperlink" Target="http://pbs.twimg.com/profile_images/780451899040342020/t5Fwh2GQ_normal.jpg" TargetMode="External" /><Relationship Id="rId295" Type="http://schemas.openxmlformats.org/officeDocument/2006/relationships/hyperlink" Target="http://pbs.twimg.com/profile_images/780451899040342020/t5Fwh2GQ_normal.jpg" TargetMode="External" /><Relationship Id="rId296" Type="http://schemas.openxmlformats.org/officeDocument/2006/relationships/hyperlink" Target="http://pbs.twimg.com/profile_images/503093797194973184/16HP_Omb_normal.jpeg" TargetMode="External" /><Relationship Id="rId297" Type="http://schemas.openxmlformats.org/officeDocument/2006/relationships/hyperlink" Target="http://pbs.twimg.com/profile_images/503093797194973184/16HP_Omb_normal.jpeg" TargetMode="External" /><Relationship Id="rId298" Type="http://schemas.openxmlformats.org/officeDocument/2006/relationships/hyperlink" Target="http://pbs.twimg.com/profile_images/503093797194973184/16HP_Omb_normal.jpeg" TargetMode="External" /><Relationship Id="rId299" Type="http://schemas.openxmlformats.org/officeDocument/2006/relationships/hyperlink" Target="http://pbs.twimg.com/profile_images/780451899040342020/t5Fwh2GQ_normal.jpg" TargetMode="External" /><Relationship Id="rId300" Type="http://schemas.openxmlformats.org/officeDocument/2006/relationships/hyperlink" Target="http://pbs.twimg.com/profile_images/780451899040342020/t5Fwh2GQ_normal.jpg" TargetMode="External" /><Relationship Id="rId301" Type="http://schemas.openxmlformats.org/officeDocument/2006/relationships/hyperlink" Target="http://pbs.twimg.com/profile_images/780451899040342020/t5Fwh2GQ_normal.jpg" TargetMode="External" /><Relationship Id="rId302" Type="http://schemas.openxmlformats.org/officeDocument/2006/relationships/hyperlink" Target="http://pbs.twimg.com/profile_images/780451899040342020/t5Fwh2GQ_normal.jpg" TargetMode="External" /><Relationship Id="rId303" Type="http://schemas.openxmlformats.org/officeDocument/2006/relationships/hyperlink" Target="http://pbs.twimg.com/profile_images/503093797194973184/16HP_Omb_normal.jpeg" TargetMode="External" /><Relationship Id="rId304" Type="http://schemas.openxmlformats.org/officeDocument/2006/relationships/hyperlink" Target="http://pbs.twimg.com/profile_images/503093797194973184/16HP_Omb_normal.jpeg" TargetMode="External" /><Relationship Id="rId305" Type="http://schemas.openxmlformats.org/officeDocument/2006/relationships/hyperlink" Target="http://pbs.twimg.com/profile_images/780451899040342020/t5Fwh2GQ_normal.jpg" TargetMode="External" /><Relationship Id="rId306" Type="http://schemas.openxmlformats.org/officeDocument/2006/relationships/hyperlink" Target="http://pbs.twimg.com/profile_images/780451899040342020/t5Fwh2GQ_normal.jpg" TargetMode="External" /><Relationship Id="rId307" Type="http://schemas.openxmlformats.org/officeDocument/2006/relationships/hyperlink" Target="http://pbs.twimg.com/profile_images/780451899040342020/t5Fwh2GQ_normal.jpg" TargetMode="External" /><Relationship Id="rId308" Type="http://schemas.openxmlformats.org/officeDocument/2006/relationships/hyperlink" Target="http://pbs.twimg.com/profile_images/780451899040342020/t5Fwh2GQ_normal.jpg" TargetMode="External" /><Relationship Id="rId309" Type="http://schemas.openxmlformats.org/officeDocument/2006/relationships/hyperlink" Target="http://pbs.twimg.com/profile_images/503093797194973184/16HP_Omb_normal.jpeg" TargetMode="External" /><Relationship Id="rId310" Type="http://schemas.openxmlformats.org/officeDocument/2006/relationships/hyperlink" Target="http://pbs.twimg.com/profile_images/503093797194973184/16HP_Omb_normal.jpeg" TargetMode="External" /><Relationship Id="rId311" Type="http://schemas.openxmlformats.org/officeDocument/2006/relationships/hyperlink" Target="http://pbs.twimg.com/profile_images/1177818662285086720/OX8mqnsR_normal.jpg" TargetMode="External" /><Relationship Id="rId312" Type="http://schemas.openxmlformats.org/officeDocument/2006/relationships/hyperlink" Target="http://pbs.twimg.com/profile_images/1148720994590195712/0gySboe7_normal.png" TargetMode="External" /><Relationship Id="rId313" Type="http://schemas.openxmlformats.org/officeDocument/2006/relationships/hyperlink" Target="http://pbs.twimg.com/profile_images/1148720994590195712/0gySboe7_normal.png" TargetMode="External" /><Relationship Id="rId314" Type="http://schemas.openxmlformats.org/officeDocument/2006/relationships/hyperlink" Target="http://pbs.twimg.com/profile_images/1148720994590195712/0gySboe7_normal.png" TargetMode="External" /><Relationship Id="rId315" Type="http://schemas.openxmlformats.org/officeDocument/2006/relationships/hyperlink" Target="http://pbs.twimg.com/profile_images/780451899040342020/t5Fwh2GQ_normal.jpg" TargetMode="External" /><Relationship Id="rId316" Type="http://schemas.openxmlformats.org/officeDocument/2006/relationships/hyperlink" Target="http://pbs.twimg.com/profile_images/503093797194973184/16HP_Omb_normal.jpeg" TargetMode="External" /><Relationship Id="rId317" Type="http://schemas.openxmlformats.org/officeDocument/2006/relationships/hyperlink" Target="http://pbs.twimg.com/profile_images/503093797194973184/16HP_Omb_normal.jpeg" TargetMode="External" /><Relationship Id="rId318" Type="http://schemas.openxmlformats.org/officeDocument/2006/relationships/hyperlink" Target="http://pbs.twimg.com/profile_images/1148720994590195712/0gySboe7_normal.png" TargetMode="External" /><Relationship Id="rId319" Type="http://schemas.openxmlformats.org/officeDocument/2006/relationships/hyperlink" Target="http://pbs.twimg.com/profile_images/1148720994590195712/0gySboe7_normal.png" TargetMode="External" /><Relationship Id="rId320" Type="http://schemas.openxmlformats.org/officeDocument/2006/relationships/hyperlink" Target="http://pbs.twimg.com/profile_images/1148720994590195712/0gySboe7_normal.png" TargetMode="External" /><Relationship Id="rId321" Type="http://schemas.openxmlformats.org/officeDocument/2006/relationships/hyperlink" Target="http://pbs.twimg.com/profile_images/780451899040342020/t5Fwh2GQ_normal.jpg" TargetMode="External" /><Relationship Id="rId322" Type="http://schemas.openxmlformats.org/officeDocument/2006/relationships/hyperlink" Target="http://pbs.twimg.com/profile_images/503093797194973184/16HP_Omb_normal.jpeg" TargetMode="External" /><Relationship Id="rId323" Type="http://schemas.openxmlformats.org/officeDocument/2006/relationships/hyperlink" Target="http://pbs.twimg.com/profile_images/503093797194973184/16HP_Omb_normal.jpeg" TargetMode="External" /><Relationship Id="rId324" Type="http://schemas.openxmlformats.org/officeDocument/2006/relationships/hyperlink" Target="http://pbs.twimg.com/profile_images/503093797194973184/16HP_Omb_normal.jpeg" TargetMode="External" /><Relationship Id="rId325" Type="http://schemas.openxmlformats.org/officeDocument/2006/relationships/hyperlink" Target="http://pbs.twimg.com/profile_images/503093797194973184/16HP_Omb_normal.jpeg" TargetMode="External" /><Relationship Id="rId326" Type="http://schemas.openxmlformats.org/officeDocument/2006/relationships/hyperlink" Target="http://pbs.twimg.com/profile_images/776464213216821249/wvzx75r5_normal.jpg" TargetMode="External" /><Relationship Id="rId327" Type="http://schemas.openxmlformats.org/officeDocument/2006/relationships/hyperlink" Target="http://pbs.twimg.com/profile_images/776464213216821249/wvzx75r5_normal.jpg" TargetMode="External" /><Relationship Id="rId328" Type="http://schemas.openxmlformats.org/officeDocument/2006/relationships/hyperlink" Target="http://pbs.twimg.com/profile_images/776464213216821249/wvzx75r5_normal.jpg" TargetMode="External" /><Relationship Id="rId329" Type="http://schemas.openxmlformats.org/officeDocument/2006/relationships/hyperlink" Target="http://pbs.twimg.com/profile_images/776464213216821249/wvzx75r5_normal.jpg" TargetMode="External" /><Relationship Id="rId330" Type="http://schemas.openxmlformats.org/officeDocument/2006/relationships/hyperlink" Target="http://pbs.twimg.com/profile_images/776464213216821249/wvzx75r5_normal.jpg" TargetMode="External" /><Relationship Id="rId331" Type="http://schemas.openxmlformats.org/officeDocument/2006/relationships/hyperlink" Target="http://pbs.twimg.com/profile_images/1148720994590195712/0gySboe7_normal.png" TargetMode="External" /><Relationship Id="rId332" Type="http://schemas.openxmlformats.org/officeDocument/2006/relationships/hyperlink" Target="http://pbs.twimg.com/profile_images/1148720994590195712/0gySboe7_normal.png" TargetMode="External" /><Relationship Id="rId333" Type="http://schemas.openxmlformats.org/officeDocument/2006/relationships/hyperlink" Target="http://pbs.twimg.com/profile_images/1148720994590195712/0gySboe7_normal.png" TargetMode="External" /><Relationship Id="rId334" Type="http://schemas.openxmlformats.org/officeDocument/2006/relationships/hyperlink" Target="http://pbs.twimg.com/profile_images/780451899040342020/t5Fwh2GQ_normal.jpg" TargetMode="External" /><Relationship Id="rId335" Type="http://schemas.openxmlformats.org/officeDocument/2006/relationships/hyperlink" Target="http://pbs.twimg.com/profile_images/780451899040342020/t5Fwh2GQ_normal.jpg" TargetMode="External" /><Relationship Id="rId336" Type="http://schemas.openxmlformats.org/officeDocument/2006/relationships/hyperlink" Target="http://pbs.twimg.com/profile_images/503093797194973184/16HP_Omb_normal.jpeg" TargetMode="External" /><Relationship Id="rId337" Type="http://schemas.openxmlformats.org/officeDocument/2006/relationships/hyperlink" Target="http://pbs.twimg.com/profile_images/503093797194973184/16HP_Omb_normal.jpeg" TargetMode="External" /><Relationship Id="rId338" Type="http://schemas.openxmlformats.org/officeDocument/2006/relationships/hyperlink" Target="http://pbs.twimg.com/profile_images/1148720994590195712/0gySboe7_normal.png" TargetMode="External" /><Relationship Id="rId339" Type="http://schemas.openxmlformats.org/officeDocument/2006/relationships/hyperlink" Target="http://pbs.twimg.com/profile_images/1148720994590195712/0gySboe7_normal.png" TargetMode="External" /><Relationship Id="rId340" Type="http://schemas.openxmlformats.org/officeDocument/2006/relationships/hyperlink" Target="http://pbs.twimg.com/profile_images/1148720994590195712/0gySboe7_normal.png" TargetMode="External" /><Relationship Id="rId341" Type="http://schemas.openxmlformats.org/officeDocument/2006/relationships/hyperlink" Target="http://pbs.twimg.com/profile_images/780451899040342020/t5Fwh2GQ_normal.jpg" TargetMode="External" /><Relationship Id="rId342" Type="http://schemas.openxmlformats.org/officeDocument/2006/relationships/hyperlink" Target="http://pbs.twimg.com/profile_images/503093797194973184/16HP_Omb_normal.jpeg" TargetMode="External" /><Relationship Id="rId343" Type="http://schemas.openxmlformats.org/officeDocument/2006/relationships/hyperlink" Target="http://pbs.twimg.com/profile_images/503093797194973184/16HP_Omb_normal.jpeg" TargetMode="External" /><Relationship Id="rId344" Type="http://schemas.openxmlformats.org/officeDocument/2006/relationships/hyperlink" Target="http://pbs.twimg.com/profile_images/1148720994590195712/0gySboe7_normal.png" TargetMode="External" /><Relationship Id="rId345" Type="http://schemas.openxmlformats.org/officeDocument/2006/relationships/hyperlink" Target="http://pbs.twimg.com/profile_images/1148720994590195712/0gySboe7_normal.png" TargetMode="External" /><Relationship Id="rId346" Type="http://schemas.openxmlformats.org/officeDocument/2006/relationships/hyperlink" Target="http://pbs.twimg.com/profile_images/1148720994590195712/0gySboe7_normal.png" TargetMode="External" /><Relationship Id="rId347" Type="http://schemas.openxmlformats.org/officeDocument/2006/relationships/hyperlink" Target="http://pbs.twimg.com/profile_images/1148720994590195712/0gySboe7_normal.png" TargetMode="External" /><Relationship Id="rId348" Type="http://schemas.openxmlformats.org/officeDocument/2006/relationships/hyperlink" Target="http://pbs.twimg.com/profile_images/1148720994590195712/0gySboe7_normal.png" TargetMode="External" /><Relationship Id="rId349" Type="http://schemas.openxmlformats.org/officeDocument/2006/relationships/hyperlink" Target="http://pbs.twimg.com/profile_images/1148720994590195712/0gySboe7_normal.png" TargetMode="External" /><Relationship Id="rId350" Type="http://schemas.openxmlformats.org/officeDocument/2006/relationships/hyperlink" Target="http://pbs.twimg.com/profile_images/1148720994590195712/0gySboe7_normal.png" TargetMode="External" /><Relationship Id="rId351" Type="http://schemas.openxmlformats.org/officeDocument/2006/relationships/hyperlink" Target="http://pbs.twimg.com/profile_images/1148720994590195712/0gySboe7_normal.png" TargetMode="External" /><Relationship Id="rId352" Type="http://schemas.openxmlformats.org/officeDocument/2006/relationships/hyperlink" Target="http://pbs.twimg.com/profile_images/1148720994590195712/0gySboe7_normal.png" TargetMode="External" /><Relationship Id="rId353" Type="http://schemas.openxmlformats.org/officeDocument/2006/relationships/hyperlink" Target="http://pbs.twimg.com/profile_images/1148720994590195712/0gySboe7_normal.png" TargetMode="External" /><Relationship Id="rId354" Type="http://schemas.openxmlformats.org/officeDocument/2006/relationships/hyperlink" Target="http://pbs.twimg.com/profile_images/1148720994590195712/0gySboe7_normal.png" TargetMode="External" /><Relationship Id="rId355" Type="http://schemas.openxmlformats.org/officeDocument/2006/relationships/hyperlink" Target="http://pbs.twimg.com/profile_images/1148720994590195712/0gySboe7_normal.png" TargetMode="External" /><Relationship Id="rId356" Type="http://schemas.openxmlformats.org/officeDocument/2006/relationships/hyperlink" Target="http://pbs.twimg.com/profile_images/1148720994590195712/0gySboe7_normal.png" TargetMode="External" /><Relationship Id="rId357" Type="http://schemas.openxmlformats.org/officeDocument/2006/relationships/hyperlink" Target="http://pbs.twimg.com/profile_images/1148720994590195712/0gySboe7_normal.png" TargetMode="External" /><Relationship Id="rId358" Type="http://schemas.openxmlformats.org/officeDocument/2006/relationships/hyperlink" Target="http://pbs.twimg.com/profile_images/1148720994590195712/0gySboe7_normal.png" TargetMode="External" /><Relationship Id="rId359" Type="http://schemas.openxmlformats.org/officeDocument/2006/relationships/hyperlink" Target="http://pbs.twimg.com/profile_images/1148720994590195712/0gySboe7_normal.png" TargetMode="External" /><Relationship Id="rId360" Type="http://schemas.openxmlformats.org/officeDocument/2006/relationships/hyperlink" Target="http://pbs.twimg.com/profile_images/780451899040342020/t5Fwh2GQ_normal.jpg" TargetMode="External" /><Relationship Id="rId361" Type="http://schemas.openxmlformats.org/officeDocument/2006/relationships/hyperlink" Target="http://pbs.twimg.com/profile_images/503093797194973184/16HP_Omb_normal.jpeg" TargetMode="External" /><Relationship Id="rId362" Type="http://schemas.openxmlformats.org/officeDocument/2006/relationships/hyperlink" Target="http://pbs.twimg.com/profile_images/503093797194973184/16HP_Omb_normal.jpeg" TargetMode="External" /><Relationship Id="rId363" Type="http://schemas.openxmlformats.org/officeDocument/2006/relationships/hyperlink" Target="http://pbs.twimg.com/profile_images/780451899040342020/t5Fwh2GQ_normal.jpg" TargetMode="External" /><Relationship Id="rId364" Type="http://schemas.openxmlformats.org/officeDocument/2006/relationships/hyperlink" Target="http://pbs.twimg.com/profile_images/503093797194973184/16HP_Omb_normal.jpeg" TargetMode="External" /><Relationship Id="rId365" Type="http://schemas.openxmlformats.org/officeDocument/2006/relationships/hyperlink" Target="http://pbs.twimg.com/profile_images/503093797194973184/16HP_Omb_normal.jpeg" TargetMode="External" /><Relationship Id="rId366" Type="http://schemas.openxmlformats.org/officeDocument/2006/relationships/hyperlink" Target="http://pbs.twimg.com/profile_images/503093797194973184/16HP_Omb_normal.jpeg" TargetMode="External" /><Relationship Id="rId367" Type="http://schemas.openxmlformats.org/officeDocument/2006/relationships/hyperlink" Target="http://pbs.twimg.com/profile_images/503093797194973184/16HP_Omb_normal.jpeg" TargetMode="External" /><Relationship Id="rId368" Type="http://schemas.openxmlformats.org/officeDocument/2006/relationships/hyperlink" Target="http://pbs.twimg.com/profile_images/780451899040342020/t5Fwh2GQ_normal.jpg" TargetMode="External" /><Relationship Id="rId369" Type="http://schemas.openxmlformats.org/officeDocument/2006/relationships/hyperlink" Target="http://pbs.twimg.com/profile_images/503093797194973184/16HP_Omb_normal.jpeg" TargetMode="External" /><Relationship Id="rId370" Type="http://schemas.openxmlformats.org/officeDocument/2006/relationships/hyperlink" Target="http://pbs.twimg.com/profile_images/503093797194973184/16HP_Omb_normal.jpeg" TargetMode="External" /><Relationship Id="rId371" Type="http://schemas.openxmlformats.org/officeDocument/2006/relationships/hyperlink" Target="http://pbs.twimg.com/profile_images/780451899040342020/t5Fwh2GQ_normal.jpg" TargetMode="External" /><Relationship Id="rId372" Type="http://schemas.openxmlformats.org/officeDocument/2006/relationships/hyperlink" Target="http://pbs.twimg.com/profile_images/780451899040342020/t5Fwh2GQ_normal.jpg" TargetMode="External" /><Relationship Id="rId373" Type="http://schemas.openxmlformats.org/officeDocument/2006/relationships/hyperlink" Target="http://pbs.twimg.com/profile_images/780451899040342020/t5Fwh2GQ_normal.jpg" TargetMode="External" /><Relationship Id="rId374" Type="http://schemas.openxmlformats.org/officeDocument/2006/relationships/hyperlink" Target="http://pbs.twimg.com/profile_images/780451899040342020/t5Fwh2GQ_normal.jpg" TargetMode="External" /><Relationship Id="rId375" Type="http://schemas.openxmlformats.org/officeDocument/2006/relationships/hyperlink" Target="http://pbs.twimg.com/profile_images/780451899040342020/t5Fwh2GQ_normal.jpg" TargetMode="External" /><Relationship Id="rId376" Type="http://schemas.openxmlformats.org/officeDocument/2006/relationships/hyperlink" Target="http://pbs.twimg.com/profile_images/780451899040342020/t5Fwh2GQ_normal.jpg" TargetMode="External" /><Relationship Id="rId377" Type="http://schemas.openxmlformats.org/officeDocument/2006/relationships/hyperlink" Target="http://pbs.twimg.com/profile_images/780451899040342020/t5Fwh2GQ_normal.jpg" TargetMode="External" /><Relationship Id="rId378" Type="http://schemas.openxmlformats.org/officeDocument/2006/relationships/hyperlink" Target="http://pbs.twimg.com/profile_images/780451899040342020/t5Fwh2GQ_normal.jpg" TargetMode="External" /><Relationship Id="rId379" Type="http://schemas.openxmlformats.org/officeDocument/2006/relationships/hyperlink" Target="http://pbs.twimg.com/profile_images/780451899040342020/t5Fwh2GQ_normal.jpg" TargetMode="External" /><Relationship Id="rId380" Type="http://schemas.openxmlformats.org/officeDocument/2006/relationships/hyperlink" Target="http://pbs.twimg.com/profile_images/780451899040342020/t5Fwh2GQ_normal.jpg" TargetMode="External" /><Relationship Id="rId381" Type="http://schemas.openxmlformats.org/officeDocument/2006/relationships/hyperlink" Target="http://pbs.twimg.com/profile_images/780451899040342020/t5Fwh2GQ_normal.jpg" TargetMode="External" /><Relationship Id="rId382" Type="http://schemas.openxmlformats.org/officeDocument/2006/relationships/hyperlink" Target="http://pbs.twimg.com/profile_images/780451899040342020/t5Fwh2GQ_normal.jpg" TargetMode="External" /><Relationship Id="rId383" Type="http://schemas.openxmlformats.org/officeDocument/2006/relationships/hyperlink" Target="http://pbs.twimg.com/profile_images/780451899040342020/t5Fwh2GQ_normal.jpg" TargetMode="External" /><Relationship Id="rId384" Type="http://schemas.openxmlformats.org/officeDocument/2006/relationships/hyperlink" Target="http://pbs.twimg.com/profile_images/780451899040342020/t5Fwh2GQ_normal.jpg" TargetMode="External" /><Relationship Id="rId385" Type="http://schemas.openxmlformats.org/officeDocument/2006/relationships/hyperlink" Target="http://pbs.twimg.com/profile_images/780451899040342020/t5Fwh2GQ_normal.jpg" TargetMode="External" /><Relationship Id="rId386" Type="http://schemas.openxmlformats.org/officeDocument/2006/relationships/hyperlink" Target="http://pbs.twimg.com/profile_images/780451899040342020/t5Fwh2GQ_normal.jpg" TargetMode="External" /><Relationship Id="rId387" Type="http://schemas.openxmlformats.org/officeDocument/2006/relationships/hyperlink" Target="http://pbs.twimg.com/profile_images/780451899040342020/t5Fwh2GQ_normal.jpg" TargetMode="External" /><Relationship Id="rId388" Type="http://schemas.openxmlformats.org/officeDocument/2006/relationships/hyperlink" Target="http://pbs.twimg.com/profile_images/780451899040342020/t5Fwh2GQ_normal.jpg" TargetMode="External" /><Relationship Id="rId389" Type="http://schemas.openxmlformats.org/officeDocument/2006/relationships/hyperlink" Target="http://pbs.twimg.com/profile_images/780451899040342020/t5Fwh2GQ_normal.jpg" TargetMode="External" /><Relationship Id="rId390" Type="http://schemas.openxmlformats.org/officeDocument/2006/relationships/hyperlink" Target="http://pbs.twimg.com/profile_images/503093797194973184/16HP_Omb_normal.jpeg" TargetMode="External" /><Relationship Id="rId391" Type="http://schemas.openxmlformats.org/officeDocument/2006/relationships/hyperlink" Target="http://pbs.twimg.com/profile_images/503093797194973184/16HP_Omb_normal.jpeg" TargetMode="External" /><Relationship Id="rId392" Type="http://schemas.openxmlformats.org/officeDocument/2006/relationships/hyperlink" Target="http://pbs.twimg.com/profile_images/503093797194973184/16HP_Omb_normal.jpeg" TargetMode="External" /><Relationship Id="rId393" Type="http://schemas.openxmlformats.org/officeDocument/2006/relationships/hyperlink" Target="http://pbs.twimg.com/profile_images/503093797194973184/16HP_Omb_normal.jpeg" TargetMode="External" /><Relationship Id="rId394" Type="http://schemas.openxmlformats.org/officeDocument/2006/relationships/hyperlink" Target="http://pbs.twimg.com/profile_images/503093797194973184/16HP_Omb_normal.jpeg" TargetMode="External" /><Relationship Id="rId395" Type="http://schemas.openxmlformats.org/officeDocument/2006/relationships/hyperlink" Target="http://pbs.twimg.com/profile_images/503093797194973184/16HP_Omb_normal.jpeg" TargetMode="External" /><Relationship Id="rId396" Type="http://schemas.openxmlformats.org/officeDocument/2006/relationships/hyperlink" Target="http://pbs.twimg.com/profile_images/503093797194973184/16HP_Omb_normal.jpeg" TargetMode="External" /><Relationship Id="rId397" Type="http://schemas.openxmlformats.org/officeDocument/2006/relationships/hyperlink" Target="http://pbs.twimg.com/profile_images/503093797194973184/16HP_Omb_normal.jpeg" TargetMode="External" /><Relationship Id="rId398" Type="http://schemas.openxmlformats.org/officeDocument/2006/relationships/hyperlink" Target="http://pbs.twimg.com/profile_images/503093797194973184/16HP_Omb_normal.jpeg" TargetMode="External" /><Relationship Id="rId399" Type="http://schemas.openxmlformats.org/officeDocument/2006/relationships/hyperlink" Target="http://pbs.twimg.com/profile_images/780451899040342020/t5Fwh2GQ_normal.jpg" TargetMode="External" /><Relationship Id="rId400" Type="http://schemas.openxmlformats.org/officeDocument/2006/relationships/hyperlink" Target="http://pbs.twimg.com/profile_images/780451899040342020/t5Fwh2GQ_normal.jpg" TargetMode="External" /><Relationship Id="rId401" Type="http://schemas.openxmlformats.org/officeDocument/2006/relationships/hyperlink" Target="http://pbs.twimg.com/profile_images/780451899040342020/t5Fwh2GQ_normal.jpg" TargetMode="External" /><Relationship Id="rId402" Type="http://schemas.openxmlformats.org/officeDocument/2006/relationships/hyperlink" Target="http://pbs.twimg.com/profile_images/780451899040342020/t5Fwh2GQ_normal.jpg" TargetMode="External" /><Relationship Id="rId403" Type="http://schemas.openxmlformats.org/officeDocument/2006/relationships/hyperlink" Target="http://pbs.twimg.com/profile_images/780451899040342020/t5Fwh2GQ_normal.jpg" TargetMode="External" /><Relationship Id="rId404" Type="http://schemas.openxmlformats.org/officeDocument/2006/relationships/hyperlink" Target="http://pbs.twimg.com/profile_images/780451899040342020/t5Fwh2GQ_normal.jpg" TargetMode="External" /><Relationship Id="rId405" Type="http://schemas.openxmlformats.org/officeDocument/2006/relationships/hyperlink" Target="http://pbs.twimg.com/profile_images/780451899040342020/t5Fwh2GQ_normal.jpg" TargetMode="External" /><Relationship Id="rId406" Type="http://schemas.openxmlformats.org/officeDocument/2006/relationships/hyperlink" Target="http://pbs.twimg.com/profile_images/780451899040342020/t5Fwh2GQ_normal.jpg" TargetMode="External" /><Relationship Id="rId407" Type="http://schemas.openxmlformats.org/officeDocument/2006/relationships/hyperlink" Target="http://pbs.twimg.com/profile_images/780451899040342020/t5Fwh2GQ_normal.jpg" TargetMode="External" /><Relationship Id="rId408" Type="http://schemas.openxmlformats.org/officeDocument/2006/relationships/hyperlink" Target="http://pbs.twimg.com/profile_images/780451899040342020/t5Fwh2GQ_normal.jpg" TargetMode="External" /><Relationship Id="rId409" Type="http://schemas.openxmlformats.org/officeDocument/2006/relationships/hyperlink" Target="http://pbs.twimg.com/profile_images/780451899040342020/t5Fwh2GQ_normal.jpg" TargetMode="External" /><Relationship Id="rId410" Type="http://schemas.openxmlformats.org/officeDocument/2006/relationships/hyperlink" Target="http://pbs.twimg.com/profile_images/780451899040342020/t5Fwh2GQ_normal.jpg" TargetMode="External" /><Relationship Id="rId411" Type="http://schemas.openxmlformats.org/officeDocument/2006/relationships/hyperlink" Target="http://pbs.twimg.com/profile_images/780451899040342020/t5Fwh2GQ_normal.jpg" TargetMode="External" /><Relationship Id="rId412" Type="http://schemas.openxmlformats.org/officeDocument/2006/relationships/hyperlink" Target="http://pbs.twimg.com/profile_images/780451899040342020/t5Fwh2GQ_normal.jpg" TargetMode="External" /><Relationship Id="rId413" Type="http://schemas.openxmlformats.org/officeDocument/2006/relationships/hyperlink" Target="http://pbs.twimg.com/profile_images/780451899040342020/t5Fwh2GQ_normal.jpg" TargetMode="External" /><Relationship Id="rId414" Type="http://schemas.openxmlformats.org/officeDocument/2006/relationships/hyperlink" Target="http://pbs.twimg.com/profile_images/780451899040342020/t5Fwh2GQ_normal.jpg" TargetMode="External" /><Relationship Id="rId415" Type="http://schemas.openxmlformats.org/officeDocument/2006/relationships/hyperlink" Target="https://twitter.com/#!/justproductjobs/status/1161184319177678848" TargetMode="External" /><Relationship Id="rId416" Type="http://schemas.openxmlformats.org/officeDocument/2006/relationships/hyperlink" Target="https://twitter.com/#!/workremotelyio/status/1161184963712172032" TargetMode="External" /><Relationship Id="rId417" Type="http://schemas.openxmlformats.org/officeDocument/2006/relationships/hyperlink" Target="https://twitter.com/#!/wfhio/status/1161186680545656833" TargetMode="External" /><Relationship Id="rId418" Type="http://schemas.openxmlformats.org/officeDocument/2006/relationships/hyperlink" Target="https://twitter.com/#!/weworkremotely/status/1161187078127927298" TargetMode="External" /><Relationship Id="rId419" Type="http://schemas.openxmlformats.org/officeDocument/2006/relationships/hyperlink" Target="https://twitter.com/#!/hiringremote/status/1161235631038763008" TargetMode="External" /><Relationship Id="rId420" Type="http://schemas.openxmlformats.org/officeDocument/2006/relationships/hyperlink" Target="https://twitter.com/#!/workrolldotcom/status/1161511372657758208" TargetMode="External" /><Relationship Id="rId421" Type="http://schemas.openxmlformats.org/officeDocument/2006/relationships/hyperlink" Target="https://twitter.com/#!/iheartremotewk/status/1166783346812358656" TargetMode="External" /><Relationship Id="rId422" Type="http://schemas.openxmlformats.org/officeDocument/2006/relationships/hyperlink" Target="https://twitter.com/#!/ethereumnetw/status/1168978976435507201" TargetMode="External" /><Relationship Id="rId423" Type="http://schemas.openxmlformats.org/officeDocument/2006/relationships/hyperlink" Target="https://twitter.com/#!/ethereumnetw/status/1168978976435507201" TargetMode="External" /><Relationship Id="rId424" Type="http://schemas.openxmlformats.org/officeDocument/2006/relationships/hyperlink" Target="https://twitter.com/#!/ethereumnetw/status/1168978976435507201" TargetMode="External" /><Relationship Id="rId425" Type="http://schemas.openxmlformats.org/officeDocument/2006/relationships/hyperlink" Target="https://twitter.com/#!/how_to_coin/status/1168979022195417089" TargetMode="External" /><Relationship Id="rId426" Type="http://schemas.openxmlformats.org/officeDocument/2006/relationships/hyperlink" Target="https://twitter.com/#!/ethereumnetw/status/1168978976435507201" TargetMode="External" /><Relationship Id="rId427" Type="http://schemas.openxmlformats.org/officeDocument/2006/relationships/hyperlink" Target="https://twitter.com/#!/xd17ma/status/1168988773574742018" TargetMode="External" /><Relationship Id="rId428" Type="http://schemas.openxmlformats.org/officeDocument/2006/relationships/hyperlink" Target="https://twitter.com/#!/_holographer_/status/1170134700410777602" TargetMode="External" /><Relationship Id="rId429" Type="http://schemas.openxmlformats.org/officeDocument/2006/relationships/hyperlink" Target="https://twitter.com/#!/ninadicara/status/1176935601658089479" TargetMode="External" /><Relationship Id="rId430" Type="http://schemas.openxmlformats.org/officeDocument/2006/relationships/hyperlink" Target="https://twitter.com/#!/andpitts/status/1170132211225358336" TargetMode="External" /><Relationship Id="rId431" Type="http://schemas.openxmlformats.org/officeDocument/2006/relationships/hyperlink" Target="https://twitter.com/#!/andpitts/status/1179587053991821312" TargetMode="External" /><Relationship Id="rId432" Type="http://schemas.openxmlformats.org/officeDocument/2006/relationships/hyperlink" Target="https://twitter.com/#!/kesterratcliff/status/1179801006294622208" TargetMode="External" /><Relationship Id="rId433" Type="http://schemas.openxmlformats.org/officeDocument/2006/relationships/hyperlink" Target="https://twitter.com/#!/kesterratcliff/status/1179801006294622208" TargetMode="External" /><Relationship Id="rId434" Type="http://schemas.openxmlformats.org/officeDocument/2006/relationships/hyperlink" Target="https://twitter.com/#!/kesterratcliff/status/1179801006294622208" TargetMode="External" /><Relationship Id="rId435" Type="http://schemas.openxmlformats.org/officeDocument/2006/relationships/hyperlink" Target="https://twitter.com/#!/kesterratcliff/status/1179801006294622208" TargetMode="External" /><Relationship Id="rId436" Type="http://schemas.openxmlformats.org/officeDocument/2006/relationships/hyperlink" Target="https://twitter.com/#!/kesterratcliff/status/1179801006294622208" TargetMode="External" /><Relationship Id="rId437" Type="http://schemas.openxmlformats.org/officeDocument/2006/relationships/hyperlink" Target="https://twitter.com/#!/kesterratcliff/status/1179801006294622208" TargetMode="External" /><Relationship Id="rId438" Type="http://schemas.openxmlformats.org/officeDocument/2006/relationships/hyperlink" Target="https://twitter.com/#!/kesterratcliff/status/1179801006294622208" TargetMode="External" /><Relationship Id="rId439" Type="http://schemas.openxmlformats.org/officeDocument/2006/relationships/hyperlink" Target="https://twitter.com/#!/kesterratcliff/status/1179801006294622208" TargetMode="External" /><Relationship Id="rId440" Type="http://schemas.openxmlformats.org/officeDocument/2006/relationships/hyperlink" Target="https://twitter.com/#!/polinode/status/1114259332411973637" TargetMode="External" /><Relationship Id="rId441" Type="http://schemas.openxmlformats.org/officeDocument/2006/relationships/hyperlink" Target="https://twitter.com/#!/polinode/status/1114259332411973637" TargetMode="External" /><Relationship Id="rId442" Type="http://schemas.openxmlformats.org/officeDocument/2006/relationships/hyperlink" Target="https://twitter.com/#!/polinode/status/1114259332411973637" TargetMode="External" /><Relationship Id="rId443" Type="http://schemas.openxmlformats.org/officeDocument/2006/relationships/hyperlink" Target="https://twitter.com/#!/polinode/status/1114259332411973637" TargetMode="External" /><Relationship Id="rId444" Type="http://schemas.openxmlformats.org/officeDocument/2006/relationships/hyperlink" Target="https://twitter.com/#!/polinode/status/1114259332411973637" TargetMode="External" /><Relationship Id="rId445" Type="http://schemas.openxmlformats.org/officeDocument/2006/relationships/hyperlink" Target="https://twitter.com/#!/polinode/status/1114259332411973637" TargetMode="External" /><Relationship Id="rId446" Type="http://schemas.openxmlformats.org/officeDocument/2006/relationships/hyperlink" Target="https://twitter.com/#!/polinode/status/1131003644134879232" TargetMode="External" /><Relationship Id="rId447" Type="http://schemas.openxmlformats.org/officeDocument/2006/relationships/hyperlink" Target="https://twitter.com/#!/polinode/status/1131003644134879232" TargetMode="External" /><Relationship Id="rId448" Type="http://schemas.openxmlformats.org/officeDocument/2006/relationships/hyperlink" Target="https://twitter.com/#!/polinode/status/1131003644134879232" TargetMode="External" /><Relationship Id="rId449" Type="http://schemas.openxmlformats.org/officeDocument/2006/relationships/hyperlink" Target="https://twitter.com/#!/polinode/status/1131003644134879232" TargetMode="External" /><Relationship Id="rId450" Type="http://schemas.openxmlformats.org/officeDocument/2006/relationships/hyperlink" Target="https://twitter.com/#!/polinode/status/1131003644134879232" TargetMode="External" /><Relationship Id="rId451" Type="http://schemas.openxmlformats.org/officeDocument/2006/relationships/hyperlink" Target="https://twitter.com/#!/polinode/status/1131003644134879232" TargetMode="External" /><Relationship Id="rId452" Type="http://schemas.openxmlformats.org/officeDocument/2006/relationships/hyperlink" Target="https://twitter.com/#!/polinode/status/1131003644134879232" TargetMode="External" /><Relationship Id="rId453" Type="http://schemas.openxmlformats.org/officeDocument/2006/relationships/hyperlink" Target="https://twitter.com/#!/polinode/status/1131003644134879232" TargetMode="External" /><Relationship Id="rId454" Type="http://schemas.openxmlformats.org/officeDocument/2006/relationships/hyperlink" Target="https://twitter.com/#!/polinode/status/1131003644134879232" TargetMode="External" /><Relationship Id="rId455" Type="http://schemas.openxmlformats.org/officeDocument/2006/relationships/hyperlink" Target="https://twitter.com/#!/polinode/status/1118320934786441217" TargetMode="External" /><Relationship Id="rId456" Type="http://schemas.openxmlformats.org/officeDocument/2006/relationships/hyperlink" Target="https://twitter.com/#!/polinode/status/1118320934786441217" TargetMode="External" /><Relationship Id="rId457" Type="http://schemas.openxmlformats.org/officeDocument/2006/relationships/hyperlink" Target="https://twitter.com/#!/polinode/status/1118320934786441217" TargetMode="External" /><Relationship Id="rId458" Type="http://schemas.openxmlformats.org/officeDocument/2006/relationships/hyperlink" Target="https://twitter.com/#!/polinode/status/1118320934786441217" TargetMode="External" /><Relationship Id="rId459" Type="http://schemas.openxmlformats.org/officeDocument/2006/relationships/hyperlink" Target="https://twitter.com/#!/polinode/status/1118320934786441217" TargetMode="External" /><Relationship Id="rId460" Type="http://schemas.openxmlformats.org/officeDocument/2006/relationships/hyperlink" Target="https://twitter.com/#!/polinode/status/1118320934786441217" TargetMode="External" /><Relationship Id="rId461" Type="http://schemas.openxmlformats.org/officeDocument/2006/relationships/hyperlink" Target="https://twitter.com/#!/polinode/status/1118320934786441217" TargetMode="External" /><Relationship Id="rId462" Type="http://schemas.openxmlformats.org/officeDocument/2006/relationships/hyperlink" Target="https://twitter.com/#!/polinode/status/1118320934786441217" TargetMode="External" /><Relationship Id="rId463" Type="http://schemas.openxmlformats.org/officeDocument/2006/relationships/hyperlink" Target="https://twitter.com/#!/polinode/status/1091374944477310982" TargetMode="External" /><Relationship Id="rId464" Type="http://schemas.openxmlformats.org/officeDocument/2006/relationships/hyperlink" Target="https://twitter.com/#!/polinode/status/1091374944477310982" TargetMode="External" /><Relationship Id="rId465" Type="http://schemas.openxmlformats.org/officeDocument/2006/relationships/hyperlink" Target="https://twitter.com/#!/polinode/status/1114259332411973637" TargetMode="External" /><Relationship Id="rId466" Type="http://schemas.openxmlformats.org/officeDocument/2006/relationships/hyperlink" Target="https://twitter.com/#!/polinode/status/1091374944477310982" TargetMode="External" /><Relationship Id="rId467" Type="http://schemas.openxmlformats.org/officeDocument/2006/relationships/hyperlink" Target="https://twitter.com/#!/polinode/status/1091374944477310982" TargetMode="External" /><Relationship Id="rId468" Type="http://schemas.openxmlformats.org/officeDocument/2006/relationships/hyperlink" Target="https://twitter.com/#!/polinode/status/1091374944477310982" TargetMode="External" /><Relationship Id="rId469" Type="http://schemas.openxmlformats.org/officeDocument/2006/relationships/hyperlink" Target="https://twitter.com/#!/polinode/status/1091374944477310982" TargetMode="External" /><Relationship Id="rId470" Type="http://schemas.openxmlformats.org/officeDocument/2006/relationships/hyperlink" Target="https://twitter.com/#!/polinode/status/1128467095992188928" TargetMode="External" /><Relationship Id="rId471" Type="http://schemas.openxmlformats.org/officeDocument/2006/relationships/hyperlink" Target="https://twitter.com/#!/polinode/status/1128467095992188928" TargetMode="External" /><Relationship Id="rId472" Type="http://schemas.openxmlformats.org/officeDocument/2006/relationships/hyperlink" Target="https://twitter.com/#!/polinode/status/1128467095992188928" TargetMode="External" /><Relationship Id="rId473" Type="http://schemas.openxmlformats.org/officeDocument/2006/relationships/hyperlink" Target="https://twitter.com/#!/polinode/status/1128467095992188928" TargetMode="External" /><Relationship Id="rId474" Type="http://schemas.openxmlformats.org/officeDocument/2006/relationships/hyperlink" Target="https://twitter.com/#!/polinode/status/1128467095992188928" TargetMode="External" /><Relationship Id="rId475" Type="http://schemas.openxmlformats.org/officeDocument/2006/relationships/hyperlink" Target="https://twitter.com/#!/polinode/status/1128467095992188928" TargetMode="External" /><Relationship Id="rId476" Type="http://schemas.openxmlformats.org/officeDocument/2006/relationships/hyperlink" Target="https://twitter.com/#!/polinode/status/1128467095992188928" TargetMode="External" /><Relationship Id="rId477" Type="http://schemas.openxmlformats.org/officeDocument/2006/relationships/hyperlink" Target="https://twitter.com/#!/polinode/status/1128467095992188928" TargetMode="External" /><Relationship Id="rId478" Type="http://schemas.openxmlformats.org/officeDocument/2006/relationships/hyperlink" Target="https://twitter.com/#!/mikemmoon/status/1170150122199638017" TargetMode="External" /><Relationship Id="rId479" Type="http://schemas.openxmlformats.org/officeDocument/2006/relationships/hyperlink" Target="https://twitter.com/#!/b2bspecialist/status/1173508377449775104" TargetMode="External" /><Relationship Id="rId480" Type="http://schemas.openxmlformats.org/officeDocument/2006/relationships/hyperlink" Target="https://twitter.com/#!/polinode/status/1170132135891521538" TargetMode="External" /><Relationship Id="rId481" Type="http://schemas.openxmlformats.org/officeDocument/2006/relationships/hyperlink" Target="https://twitter.com/#!/polinode/status/1173518836810694657" TargetMode="External" /><Relationship Id="rId482" Type="http://schemas.openxmlformats.org/officeDocument/2006/relationships/hyperlink" Target="https://twitter.com/#!/b2bspecialist/status/1173508377449775104" TargetMode="External" /><Relationship Id="rId483" Type="http://schemas.openxmlformats.org/officeDocument/2006/relationships/hyperlink" Target="https://twitter.com/#!/b2bspecialist/status/1173508377449775104" TargetMode="External" /><Relationship Id="rId484" Type="http://schemas.openxmlformats.org/officeDocument/2006/relationships/hyperlink" Target="https://twitter.com/#!/b2bspecialist/status/1173508377449775104" TargetMode="External" /><Relationship Id="rId485" Type="http://schemas.openxmlformats.org/officeDocument/2006/relationships/hyperlink" Target="https://twitter.com/#!/b2bspecialist/status/1173508377449775104" TargetMode="External" /><Relationship Id="rId486" Type="http://schemas.openxmlformats.org/officeDocument/2006/relationships/hyperlink" Target="https://twitter.com/#!/b2bspecialist/status/1173508377449775104" TargetMode="External" /><Relationship Id="rId487" Type="http://schemas.openxmlformats.org/officeDocument/2006/relationships/hyperlink" Target="https://twitter.com/#!/b2bspecialist/status/1173508377449775104" TargetMode="External" /><Relationship Id="rId488" Type="http://schemas.openxmlformats.org/officeDocument/2006/relationships/hyperlink" Target="https://twitter.com/#!/b2bspecialist/status/1173508377449775104" TargetMode="External" /><Relationship Id="rId489" Type="http://schemas.openxmlformats.org/officeDocument/2006/relationships/hyperlink" Target="https://twitter.com/#!/b2bspecialist/status/1173508377449775104" TargetMode="External" /><Relationship Id="rId490" Type="http://schemas.openxmlformats.org/officeDocument/2006/relationships/hyperlink" Target="https://twitter.com/#!/b2bspecialist/status/1173508377449775104" TargetMode="External" /><Relationship Id="rId491" Type="http://schemas.openxmlformats.org/officeDocument/2006/relationships/hyperlink" Target="https://twitter.com/#!/b2bspecialist/status/1173508377449775104" TargetMode="External" /><Relationship Id="rId492" Type="http://schemas.openxmlformats.org/officeDocument/2006/relationships/hyperlink" Target="https://twitter.com/#!/b2bspecialist/status/1173561654891728897" TargetMode="External" /><Relationship Id="rId493" Type="http://schemas.openxmlformats.org/officeDocument/2006/relationships/hyperlink" Target="https://twitter.com/#!/b2bspecialist/status/1173561960933265408" TargetMode="External" /><Relationship Id="rId494" Type="http://schemas.openxmlformats.org/officeDocument/2006/relationships/hyperlink" Target="https://twitter.com/#!/b2bspecialist/status/1173566618804396032" TargetMode="External" /><Relationship Id="rId495" Type="http://schemas.openxmlformats.org/officeDocument/2006/relationships/hyperlink" Target="https://twitter.com/#!/polinode/status/1173518836810694657" TargetMode="External" /><Relationship Id="rId496" Type="http://schemas.openxmlformats.org/officeDocument/2006/relationships/hyperlink" Target="https://twitter.com/#!/polinode/status/1173563756296556545" TargetMode="External" /><Relationship Id="rId497" Type="http://schemas.openxmlformats.org/officeDocument/2006/relationships/hyperlink" Target="https://twitter.com/#!/polinode/status/1173567405764665344" TargetMode="External" /><Relationship Id="rId498" Type="http://schemas.openxmlformats.org/officeDocument/2006/relationships/hyperlink" Target="https://twitter.com/#!/ninadicara/status/1176917091900895233" TargetMode="External" /><Relationship Id="rId499" Type="http://schemas.openxmlformats.org/officeDocument/2006/relationships/hyperlink" Target="https://twitter.com/#!/polinode/status/1178422553238327296" TargetMode="External" /><Relationship Id="rId500" Type="http://schemas.openxmlformats.org/officeDocument/2006/relationships/hyperlink" Target="https://twitter.com/#!/polinode/status/1180333257822371840" TargetMode="External" /><Relationship Id="rId501" Type="http://schemas.openxmlformats.org/officeDocument/2006/relationships/hyperlink" Target="https://twitter.com/#!/heatherbussing/status/1180357266513379328" TargetMode="External" /><Relationship Id="rId502" Type="http://schemas.openxmlformats.org/officeDocument/2006/relationships/hyperlink" Target="https://twitter.com/#!/janbenway/status/1181587707924897792" TargetMode="External" /><Relationship Id="rId503" Type="http://schemas.openxmlformats.org/officeDocument/2006/relationships/hyperlink" Target="https://twitter.com/#!/martinhoyes/status/1170154789583241218" TargetMode="External" /><Relationship Id="rId504" Type="http://schemas.openxmlformats.org/officeDocument/2006/relationships/hyperlink" Target="https://twitter.com/#!/mikemmoon/status/1170150122199638017" TargetMode="External" /><Relationship Id="rId505" Type="http://schemas.openxmlformats.org/officeDocument/2006/relationships/hyperlink" Target="https://twitter.com/#!/polinode/status/1170132135891521538" TargetMode="External" /><Relationship Id="rId506" Type="http://schemas.openxmlformats.org/officeDocument/2006/relationships/hyperlink" Target="https://twitter.com/#!/polinode/status/1173518836810694657" TargetMode="External" /><Relationship Id="rId507" Type="http://schemas.openxmlformats.org/officeDocument/2006/relationships/hyperlink" Target="https://twitter.com/#!/martinhoyes/status/1170154789583241218" TargetMode="External" /><Relationship Id="rId508" Type="http://schemas.openxmlformats.org/officeDocument/2006/relationships/hyperlink" Target="https://twitter.com/#!/mikemmoon/status/1170150122199638017" TargetMode="External" /><Relationship Id="rId509" Type="http://schemas.openxmlformats.org/officeDocument/2006/relationships/hyperlink" Target="https://twitter.com/#!/drtcp/status/1170422616018083841" TargetMode="External" /><Relationship Id="rId510" Type="http://schemas.openxmlformats.org/officeDocument/2006/relationships/hyperlink" Target="https://twitter.com/#!/polinode/status/1170132135891521538" TargetMode="External" /><Relationship Id="rId511" Type="http://schemas.openxmlformats.org/officeDocument/2006/relationships/hyperlink" Target="https://twitter.com/#!/polinode/status/1173518836810694657" TargetMode="External" /><Relationship Id="rId512" Type="http://schemas.openxmlformats.org/officeDocument/2006/relationships/hyperlink" Target="https://twitter.com/#!/martinhoyes/status/1170154789583241218" TargetMode="External" /><Relationship Id="rId513" Type="http://schemas.openxmlformats.org/officeDocument/2006/relationships/hyperlink" Target="https://twitter.com/#!/mikemmoon/status/1170150122199638017" TargetMode="External" /><Relationship Id="rId514" Type="http://schemas.openxmlformats.org/officeDocument/2006/relationships/hyperlink" Target="https://twitter.com/#!/hrcurator/status/1170310653640400899" TargetMode="External" /><Relationship Id="rId515" Type="http://schemas.openxmlformats.org/officeDocument/2006/relationships/hyperlink" Target="https://twitter.com/#!/polinode/status/1114259332411973637" TargetMode="External" /><Relationship Id="rId516" Type="http://schemas.openxmlformats.org/officeDocument/2006/relationships/hyperlink" Target="https://twitter.com/#!/polinode/status/1170132135891521538" TargetMode="External" /><Relationship Id="rId517" Type="http://schemas.openxmlformats.org/officeDocument/2006/relationships/hyperlink" Target="https://twitter.com/#!/polinode/status/1173518836810694657" TargetMode="External" /><Relationship Id="rId518" Type="http://schemas.openxmlformats.org/officeDocument/2006/relationships/hyperlink" Target="https://twitter.com/#!/martinhoyes/status/1170154789583241218" TargetMode="External" /><Relationship Id="rId519" Type="http://schemas.openxmlformats.org/officeDocument/2006/relationships/hyperlink" Target="https://twitter.com/#!/mikemmoon/status/1170149996047622144" TargetMode="External" /><Relationship Id="rId520" Type="http://schemas.openxmlformats.org/officeDocument/2006/relationships/hyperlink" Target="https://twitter.com/#!/mikemmoon/status/1170150122199638017" TargetMode="External" /><Relationship Id="rId521" Type="http://schemas.openxmlformats.org/officeDocument/2006/relationships/hyperlink" Target="https://twitter.com/#!/mikemmoon/status/1170150122199638017" TargetMode="External" /><Relationship Id="rId522" Type="http://schemas.openxmlformats.org/officeDocument/2006/relationships/hyperlink" Target="https://twitter.com/#!/mikemmoon/status/1170150122199638017" TargetMode="External" /><Relationship Id="rId523" Type="http://schemas.openxmlformats.org/officeDocument/2006/relationships/hyperlink" Target="https://twitter.com/#!/mikemmoon/status/1170150122199638017" TargetMode="External" /><Relationship Id="rId524" Type="http://schemas.openxmlformats.org/officeDocument/2006/relationships/hyperlink" Target="https://twitter.com/#!/mikemmoon/status/1170150122199638017" TargetMode="External" /><Relationship Id="rId525" Type="http://schemas.openxmlformats.org/officeDocument/2006/relationships/hyperlink" Target="https://twitter.com/#!/mikemmoon/status/1170150122199638017" TargetMode="External" /><Relationship Id="rId526" Type="http://schemas.openxmlformats.org/officeDocument/2006/relationships/hyperlink" Target="https://twitter.com/#!/mikemmoon/status/1170150122199638017" TargetMode="External" /><Relationship Id="rId527" Type="http://schemas.openxmlformats.org/officeDocument/2006/relationships/hyperlink" Target="https://twitter.com/#!/martinhoyes/status/1170154789583241218" TargetMode="External" /><Relationship Id="rId528" Type="http://schemas.openxmlformats.org/officeDocument/2006/relationships/hyperlink" Target="https://twitter.com/#!/david_green_uk/status/1170440234460426240" TargetMode="External" /><Relationship Id="rId529" Type="http://schemas.openxmlformats.org/officeDocument/2006/relationships/hyperlink" Target="https://twitter.com/#!/david_green_uk/status/1173629555199926278" TargetMode="External" /><Relationship Id="rId530" Type="http://schemas.openxmlformats.org/officeDocument/2006/relationships/hyperlink" Target="https://twitter.com/#!/david_green_uk/status/1173629555199926278" TargetMode="External" /><Relationship Id="rId531" Type="http://schemas.openxmlformats.org/officeDocument/2006/relationships/hyperlink" Target="https://twitter.com/#!/david_green_uk/status/1173629555199926278" TargetMode="External" /><Relationship Id="rId532" Type="http://schemas.openxmlformats.org/officeDocument/2006/relationships/hyperlink" Target="https://twitter.com/#!/david_green_uk/status/1173629555199926278" TargetMode="External" /><Relationship Id="rId533" Type="http://schemas.openxmlformats.org/officeDocument/2006/relationships/hyperlink" Target="https://twitter.com/#!/polinode/status/1114259332411973637" TargetMode="External" /><Relationship Id="rId534" Type="http://schemas.openxmlformats.org/officeDocument/2006/relationships/hyperlink" Target="https://twitter.com/#!/polinode/status/1091374944477310982" TargetMode="External" /><Relationship Id="rId535" Type="http://schemas.openxmlformats.org/officeDocument/2006/relationships/hyperlink" Target="https://twitter.com/#!/polinode/status/1128467095992188928" TargetMode="External" /><Relationship Id="rId536" Type="http://schemas.openxmlformats.org/officeDocument/2006/relationships/hyperlink" Target="https://twitter.com/#!/polinode/status/1170132135891521538" TargetMode="External" /><Relationship Id="rId537" Type="http://schemas.openxmlformats.org/officeDocument/2006/relationships/hyperlink" Target="https://twitter.com/#!/polinode/status/1173518836810694657" TargetMode="External" /><Relationship Id="rId538" Type="http://schemas.openxmlformats.org/officeDocument/2006/relationships/hyperlink" Target="https://twitter.com/#!/martinhoyes/status/1170154789583241218" TargetMode="External" /><Relationship Id="rId539" Type="http://schemas.openxmlformats.org/officeDocument/2006/relationships/hyperlink" Target="https://twitter.com/#!/martinhoyes/status/1172992220435079168" TargetMode="External" /><Relationship Id="rId540" Type="http://schemas.openxmlformats.org/officeDocument/2006/relationships/hyperlink" Target="https://twitter.com/#!/martinhoyes/status/1172992304149225472" TargetMode="External" /><Relationship Id="rId541" Type="http://schemas.openxmlformats.org/officeDocument/2006/relationships/hyperlink" Target="https://twitter.com/#!/martinhoyes/status/1173618253735723009" TargetMode="External" /><Relationship Id="rId542" Type="http://schemas.openxmlformats.org/officeDocument/2006/relationships/hyperlink" Target="https://twitter.com/#!/polinode/status/1170132135891521538" TargetMode="External" /><Relationship Id="rId543" Type="http://schemas.openxmlformats.org/officeDocument/2006/relationships/hyperlink" Target="https://twitter.com/#!/polinode/status/1173518836810694657" TargetMode="External" /><Relationship Id="rId544" Type="http://schemas.openxmlformats.org/officeDocument/2006/relationships/hyperlink" Target="https://twitter.com/#!/martinhoyes/status/1170154789583241218" TargetMode="External" /><Relationship Id="rId545" Type="http://schemas.openxmlformats.org/officeDocument/2006/relationships/hyperlink" Target="https://twitter.com/#!/martinhoyes/status/1172992220435079168" TargetMode="External" /><Relationship Id="rId546" Type="http://schemas.openxmlformats.org/officeDocument/2006/relationships/hyperlink" Target="https://twitter.com/#!/martinhoyes/status/1172992304149225472" TargetMode="External" /><Relationship Id="rId547" Type="http://schemas.openxmlformats.org/officeDocument/2006/relationships/hyperlink" Target="https://twitter.com/#!/martinhoyes/status/1173618253735723009" TargetMode="External" /><Relationship Id="rId548" Type="http://schemas.openxmlformats.org/officeDocument/2006/relationships/hyperlink" Target="https://twitter.com/#!/polinode/status/1091374944477310982" TargetMode="External" /><Relationship Id="rId549" Type="http://schemas.openxmlformats.org/officeDocument/2006/relationships/hyperlink" Target="https://twitter.com/#!/polinode/status/1170132135891521538" TargetMode="External" /><Relationship Id="rId550" Type="http://schemas.openxmlformats.org/officeDocument/2006/relationships/hyperlink" Target="https://twitter.com/#!/polinode/status/1173518836810694657" TargetMode="External" /><Relationship Id="rId551" Type="http://schemas.openxmlformats.org/officeDocument/2006/relationships/hyperlink" Target="https://twitter.com/#!/martinhoyes/status/1170154789583241218" TargetMode="External" /><Relationship Id="rId552" Type="http://schemas.openxmlformats.org/officeDocument/2006/relationships/hyperlink" Target="https://twitter.com/#!/martinhoyes/status/1172992220435079168" TargetMode="External" /><Relationship Id="rId553" Type="http://schemas.openxmlformats.org/officeDocument/2006/relationships/hyperlink" Target="https://twitter.com/#!/martinhoyes/status/1172992304149225472" TargetMode="External" /><Relationship Id="rId554" Type="http://schemas.openxmlformats.org/officeDocument/2006/relationships/hyperlink" Target="https://twitter.com/#!/martinhoyes/status/1173618253735723009" TargetMode="External" /><Relationship Id="rId555" Type="http://schemas.openxmlformats.org/officeDocument/2006/relationships/hyperlink" Target="https://twitter.com/#!/polinode/status/1170132135891521538" TargetMode="External" /><Relationship Id="rId556" Type="http://schemas.openxmlformats.org/officeDocument/2006/relationships/hyperlink" Target="https://twitter.com/#!/polinode/status/1173518836810694657" TargetMode="External" /><Relationship Id="rId557" Type="http://schemas.openxmlformats.org/officeDocument/2006/relationships/hyperlink" Target="https://twitter.com/#!/martinhoyes/status/1170154789583241218" TargetMode="External" /><Relationship Id="rId558" Type="http://schemas.openxmlformats.org/officeDocument/2006/relationships/hyperlink" Target="https://twitter.com/#!/martinhoyes/status/1172992220435079168" TargetMode="External" /><Relationship Id="rId559" Type="http://schemas.openxmlformats.org/officeDocument/2006/relationships/hyperlink" Target="https://twitter.com/#!/martinhoyes/status/1172992304149225472" TargetMode="External" /><Relationship Id="rId560" Type="http://schemas.openxmlformats.org/officeDocument/2006/relationships/hyperlink" Target="https://twitter.com/#!/martinhoyes/status/1173618253735723009" TargetMode="External" /><Relationship Id="rId561" Type="http://schemas.openxmlformats.org/officeDocument/2006/relationships/hyperlink" Target="https://twitter.com/#!/polinode/status/1179586561911865345" TargetMode="External" /><Relationship Id="rId562" Type="http://schemas.openxmlformats.org/officeDocument/2006/relationships/hyperlink" Target="https://twitter.com/#!/polinode/status/1180333257822371840" TargetMode="External" /><Relationship Id="rId563" Type="http://schemas.openxmlformats.org/officeDocument/2006/relationships/hyperlink" Target="https://twitter.com/#!/heatherbussing/status/1179654520827105281" TargetMode="External" /><Relationship Id="rId564" Type="http://schemas.openxmlformats.org/officeDocument/2006/relationships/hyperlink" Target="https://twitter.com/#!/zacharyjeans/status/1180338287094849536" TargetMode="External" /><Relationship Id="rId565" Type="http://schemas.openxmlformats.org/officeDocument/2006/relationships/hyperlink" Target="https://twitter.com/#!/zacharyjeans/status/1181273533780881410" TargetMode="External" /><Relationship Id="rId566" Type="http://schemas.openxmlformats.org/officeDocument/2006/relationships/hyperlink" Target="https://twitter.com/#!/zacharyjeans/status/1181979908953624576" TargetMode="External" /><Relationship Id="rId567" Type="http://schemas.openxmlformats.org/officeDocument/2006/relationships/hyperlink" Target="https://twitter.com/#!/martinhoyes/status/1180337019781693441" TargetMode="External" /><Relationship Id="rId568" Type="http://schemas.openxmlformats.org/officeDocument/2006/relationships/hyperlink" Target="https://twitter.com/#!/polinode/status/1179586561911865345" TargetMode="External" /><Relationship Id="rId569" Type="http://schemas.openxmlformats.org/officeDocument/2006/relationships/hyperlink" Target="https://twitter.com/#!/polinode/status/1180333257822371840" TargetMode="External" /><Relationship Id="rId570" Type="http://schemas.openxmlformats.org/officeDocument/2006/relationships/hyperlink" Target="https://twitter.com/#!/zacharyjeans/status/1180338287094849536" TargetMode="External" /><Relationship Id="rId571" Type="http://schemas.openxmlformats.org/officeDocument/2006/relationships/hyperlink" Target="https://twitter.com/#!/zacharyjeans/status/1181273533780881410" TargetMode="External" /><Relationship Id="rId572" Type="http://schemas.openxmlformats.org/officeDocument/2006/relationships/hyperlink" Target="https://twitter.com/#!/zacharyjeans/status/1181979908953624576" TargetMode="External" /><Relationship Id="rId573" Type="http://schemas.openxmlformats.org/officeDocument/2006/relationships/hyperlink" Target="https://twitter.com/#!/martinhoyes/status/1180337019781693441" TargetMode="External" /><Relationship Id="rId574" Type="http://schemas.openxmlformats.org/officeDocument/2006/relationships/hyperlink" Target="https://twitter.com/#!/polinode/status/1170132135891521538" TargetMode="External" /><Relationship Id="rId575" Type="http://schemas.openxmlformats.org/officeDocument/2006/relationships/hyperlink" Target="https://twitter.com/#!/polinode/status/1173518836810694657" TargetMode="External" /><Relationship Id="rId576" Type="http://schemas.openxmlformats.org/officeDocument/2006/relationships/hyperlink" Target="https://twitter.com/#!/polinode/status/1179586561911865345" TargetMode="External" /><Relationship Id="rId577" Type="http://schemas.openxmlformats.org/officeDocument/2006/relationships/hyperlink" Target="https://twitter.com/#!/polinode/status/1180333257822371840" TargetMode="External" /><Relationship Id="rId578" Type="http://schemas.openxmlformats.org/officeDocument/2006/relationships/hyperlink" Target="https://twitter.com/#!/hrdigitalbe/status/1180901523888508929" TargetMode="External" /><Relationship Id="rId579" Type="http://schemas.openxmlformats.org/officeDocument/2006/relationships/hyperlink" Target="https://twitter.com/#!/hrdigitalbe/status/1180901523888508929" TargetMode="External" /><Relationship Id="rId580" Type="http://schemas.openxmlformats.org/officeDocument/2006/relationships/hyperlink" Target="https://twitter.com/#!/hrdigitalbe/status/1180901523888508929" TargetMode="External" /><Relationship Id="rId581" Type="http://schemas.openxmlformats.org/officeDocument/2006/relationships/hyperlink" Target="https://twitter.com/#!/hrdigitalbe/status/1180901523888508929" TargetMode="External" /><Relationship Id="rId582" Type="http://schemas.openxmlformats.org/officeDocument/2006/relationships/hyperlink" Target="https://twitter.com/#!/hrdigitalbe/status/1180901523888508929" TargetMode="External" /><Relationship Id="rId583" Type="http://schemas.openxmlformats.org/officeDocument/2006/relationships/hyperlink" Target="https://twitter.com/#!/zacharyjeans/status/1180338287094849536" TargetMode="External" /><Relationship Id="rId584" Type="http://schemas.openxmlformats.org/officeDocument/2006/relationships/hyperlink" Target="https://twitter.com/#!/zacharyjeans/status/1181273533780881410" TargetMode="External" /><Relationship Id="rId585" Type="http://schemas.openxmlformats.org/officeDocument/2006/relationships/hyperlink" Target="https://twitter.com/#!/zacharyjeans/status/1181979908953624576" TargetMode="External" /><Relationship Id="rId586" Type="http://schemas.openxmlformats.org/officeDocument/2006/relationships/hyperlink" Target="https://twitter.com/#!/martinhoyes/status/1170154789583241218" TargetMode="External" /><Relationship Id="rId587" Type="http://schemas.openxmlformats.org/officeDocument/2006/relationships/hyperlink" Target="https://twitter.com/#!/martinhoyes/status/1180337019781693441" TargetMode="External" /><Relationship Id="rId588" Type="http://schemas.openxmlformats.org/officeDocument/2006/relationships/hyperlink" Target="https://twitter.com/#!/polinode/status/1179586561911865345" TargetMode="External" /><Relationship Id="rId589" Type="http://schemas.openxmlformats.org/officeDocument/2006/relationships/hyperlink" Target="https://twitter.com/#!/polinode/status/1180333257822371840" TargetMode="External" /><Relationship Id="rId590" Type="http://schemas.openxmlformats.org/officeDocument/2006/relationships/hyperlink" Target="https://twitter.com/#!/zacharyjeans/status/1180338287094849536" TargetMode="External" /><Relationship Id="rId591" Type="http://schemas.openxmlformats.org/officeDocument/2006/relationships/hyperlink" Target="https://twitter.com/#!/zacharyjeans/status/1181273533780881410" TargetMode="External" /><Relationship Id="rId592" Type="http://schemas.openxmlformats.org/officeDocument/2006/relationships/hyperlink" Target="https://twitter.com/#!/zacharyjeans/status/1181979908953624576" TargetMode="External" /><Relationship Id="rId593" Type="http://schemas.openxmlformats.org/officeDocument/2006/relationships/hyperlink" Target="https://twitter.com/#!/martinhoyes/status/1180337019781693441" TargetMode="External" /><Relationship Id="rId594" Type="http://schemas.openxmlformats.org/officeDocument/2006/relationships/hyperlink" Target="https://twitter.com/#!/polinode/status/1179586561911865345" TargetMode="External" /><Relationship Id="rId595" Type="http://schemas.openxmlformats.org/officeDocument/2006/relationships/hyperlink" Target="https://twitter.com/#!/polinode/status/1180333257822371840" TargetMode="External" /><Relationship Id="rId596" Type="http://schemas.openxmlformats.org/officeDocument/2006/relationships/hyperlink" Target="https://twitter.com/#!/zacharyjeans/status/1179587025285996545" TargetMode="External" /><Relationship Id="rId597" Type="http://schemas.openxmlformats.org/officeDocument/2006/relationships/hyperlink" Target="https://twitter.com/#!/zacharyjeans/status/1180338287094849536" TargetMode="External" /><Relationship Id="rId598" Type="http://schemas.openxmlformats.org/officeDocument/2006/relationships/hyperlink" Target="https://twitter.com/#!/zacharyjeans/status/1180338287094849536" TargetMode="External" /><Relationship Id="rId599" Type="http://schemas.openxmlformats.org/officeDocument/2006/relationships/hyperlink" Target="https://twitter.com/#!/zacharyjeans/status/1180338287094849536" TargetMode="External" /><Relationship Id="rId600" Type="http://schemas.openxmlformats.org/officeDocument/2006/relationships/hyperlink" Target="https://twitter.com/#!/zacharyjeans/status/1180338287094849536" TargetMode="External" /><Relationship Id="rId601" Type="http://schemas.openxmlformats.org/officeDocument/2006/relationships/hyperlink" Target="https://twitter.com/#!/zacharyjeans/status/1180338287094849536" TargetMode="External" /><Relationship Id="rId602" Type="http://schemas.openxmlformats.org/officeDocument/2006/relationships/hyperlink" Target="https://twitter.com/#!/zacharyjeans/status/1181273533780881410" TargetMode="External" /><Relationship Id="rId603" Type="http://schemas.openxmlformats.org/officeDocument/2006/relationships/hyperlink" Target="https://twitter.com/#!/zacharyjeans/status/1181273533780881410" TargetMode="External" /><Relationship Id="rId604" Type="http://schemas.openxmlformats.org/officeDocument/2006/relationships/hyperlink" Target="https://twitter.com/#!/zacharyjeans/status/1181273533780881410" TargetMode="External" /><Relationship Id="rId605" Type="http://schemas.openxmlformats.org/officeDocument/2006/relationships/hyperlink" Target="https://twitter.com/#!/zacharyjeans/status/1181273533780881410" TargetMode="External" /><Relationship Id="rId606" Type="http://schemas.openxmlformats.org/officeDocument/2006/relationships/hyperlink" Target="https://twitter.com/#!/zacharyjeans/status/1181273533780881410" TargetMode="External" /><Relationship Id="rId607" Type="http://schemas.openxmlformats.org/officeDocument/2006/relationships/hyperlink" Target="https://twitter.com/#!/zacharyjeans/status/1181979908953624576" TargetMode="External" /><Relationship Id="rId608" Type="http://schemas.openxmlformats.org/officeDocument/2006/relationships/hyperlink" Target="https://twitter.com/#!/zacharyjeans/status/1181979908953624576" TargetMode="External" /><Relationship Id="rId609" Type="http://schemas.openxmlformats.org/officeDocument/2006/relationships/hyperlink" Target="https://twitter.com/#!/zacharyjeans/status/1181979908953624576" TargetMode="External" /><Relationship Id="rId610" Type="http://schemas.openxmlformats.org/officeDocument/2006/relationships/hyperlink" Target="https://twitter.com/#!/zacharyjeans/status/1181979908953624576" TargetMode="External" /><Relationship Id="rId611" Type="http://schemas.openxmlformats.org/officeDocument/2006/relationships/hyperlink" Target="https://twitter.com/#!/zacharyjeans/status/1181979908953624576" TargetMode="External" /><Relationship Id="rId612" Type="http://schemas.openxmlformats.org/officeDocument/2006/relationships/hyperlink" Target="https://twitter.com/#!/martinhoyes/status/1180337019781693441" TargetMode="External" /><Relationship Id="rId613" Type="http://schemas.openxmlformats.org/officeDocument/2006/relationships/hyperlink" Target="https://twitter.com/#!/polinode/status/1179586561911865345" TargetMode="External" /><Relationship Id="rId614" Type="http://schemas.openxmlformats.org/officeDocument/2006/relationships/hyperlink" Target="https://twitter.com/#!/polinode/status/1180333257822371840" TargetMode="External" /><Relationship Id="rId615" Type="http://schemas.openxmlformats.org/officeDocument/2006/relationships/hyperlink" Target="https://twitter.com/#!/martinhoyes/status/1180337019781693441" TargetMode="External" /><Relationship Id="rId616" Type="http://schemas.openxmlformats.org/officeDocument/2006/relationships/hyperlink" Target="https://twitter.com/#!/polinode/status/1118320934786441217" TargetMode="External" /><Relationship Id="rId617" Type="http://schemas.openxmlformats.org/officeDocument/2006/relationships/hyperlink" Target="https://twitter.com/#!/polinode/status/1091374944477310982" TargetMode="External" /><Relationship Id="rId618" Type="http://schemas.openxmlformats.org/officeDocument/2006/relationships/hyperlink" Target="https://twitter.com/#!/polinode/status/1179586561911865345" TargetMode="External" /><Relationship Id="rId619" Type="http://schemas.openxmlformats.org/officeDocument/2006/relationships/hyperlink" Target="https://twitter.com/#!/polinode/status/1180333257822371840" TargetMode="External" /><Relationship Id="rId620" Type="http://schemas.openxmlformats.org/officeDocument/2006/relationships/hyperlink" Target="https://twitter.com/#!/martinhoyes/status/1180337019781693441" TargetMode="External" /><Relationship Id="rId621" Type="http://schemas.openxmlformats.org/officeDocument/2006/relationships/hyperlink" Target="https://twitter.com/#!/polinode/status/1179586561911865345" TargetMode="External" /><Relationship Id="rId622" Type="http://schemas.openxmlformats.org/officeDocument/2006/relationships/hyperlink" Target="https://twitter.com/#!/polinode/status/1180333257822371840" TargetMode="External" /><Relationship Id="rId623" Type="http://schemas.openxmlformats.org/officeDocument/2006/relationships/hyperlink" Target="https://twitter.com/#!/martinhoyes/status/1180241367005421570" TargetMode="External" /><Relationship Id="rId624" Type="http://schemas.openxmlformats.org/officeDocument/2006/relationships/hyperlink" Target="https://twitter.com/#!/martinhoyes/status/1180241411725152256" TargetMode="External" /><Relationship Id="rId625" Type="http://schemas.openxmlformats.org/officeDocument/2006/relationships/hyperlink" Target="https://twitter.com/#!/martinhoyes/status/1180337019781693441" TargetMode="External" /><Relationship Id="rId626" Type="http://schemas.openxmlformats.org/officeDocument/2006/relationships/hyperlink" Target="https://twitter.com/#!/martinhoyes/status/1180896509375631360" TargetMode="External" /><Relationship Id="rId627" Type="http://schemas.openxmlformats.org/officeDocument/2006/relationships/hyperlink" Target="https://twitter.com/#!/martinhoyes/status/1180896579818901509" TargetMode="External" /><Relationship Id="rId628" Type="http://schemas.openxmlformats.org/officeDocument/2006/relationships/hyperlink" Target="https://twitter.com/#!/martinhoyes/status/1181248052381634560" TargetMode="External" /><Relationship Id="rId629" Type="http://schemas.openxmlformats.org/officeDocument/2006/relationships/hyperlink" Target="https://twitter.com/#!/martinhoyes/status/1181706402802229248" TargetMode="External" /><Relationship Id="rId630" Type="http://schemas.openxmlformats.org/officeDocument/2006/relationships/hyperlink" Target="https://twitter.com/#!/martinhoyes/status/1180241367005421570" TargetMode="External" /><Relationship Id="rId631" Type="http://schemas.openxmlformats.org/officeDocument/2006/relationships/hyperlink" Target="https://twitter.com/#!/martinhoyes/status/1180241411725152256" TargetMode="External" /><Relationship Id="rId632" Type="http://schemas.openxmlformats.org/officeDocument/2006/relationships/hyperlink" Target="https://twitter.com/#!/martinhoyes/status/1180896509375631360" TargetMode="External" /><Relationship Id="rId633" Type="http://schemas.openxmlformats.org/officeDocument/2006/relationships/hyperlink" Target="https://twitter.com/#!/martinhoyes/status/1180896579818901509" TargetMode="External" /><Relationship Id="rId634" Type="http://schemas.openxmlformats.org/officeDocument/2006/relationships/hyperlink" Target="https://twitter.com/#!/martinhoyes/status/1181248052381634560" TargetMode="External" /><Relationship Id="rId635" Type="http://schemas.openxmlformats.org/officeDocument/2006/relationships/hyperlink" Target="https://twitter.com/#!/martinhoyes/status/1181706402802229248" TargetMode="External" /><Relationship Id="rId636" Type="http://schemas.openxmlformats.org/officeDocument/2006/relationships/hyperlink" Target="https://twitter.com/#!/martinhoyes/status/1180241367005421570" TargetMode="External" /><Relationship Id="rId637" Type="http://schemas.openxmlformats.org/officeDocument/2006/relationships/hyperlink" Target="https://twitter.com/#!/martinhoyes/status/1180241411725152256" TargetMode="External" /><Relationship Id="rId638" Type="http://schemas.openxmlformats.org/officeDocument/2006/relationships/hyperlink" Target="https://twitter.com/#!/martinhoyes/status/1180896509375631360" TargetMode="External" /><Relationship Id="rId639" Type="http://schemas.openxmlformats.org/officeDocument/2006/relationships/hyperlink" Target="https://twitter.com/#!/martinhoyes/status/1180896579818901509" TargetMode="External" /><Relationship Id="rId640" Type="http://schemas.openxmlformats.org/officeDocument/2006/relationships/hyperlink" Target="https://twitter.com/#!/martinhoyes/status/1181248052381634560" TargetMode="External" /><Relationship Id="rId641" Type="http://schemas.openxmlformats.org/officeDocument/2006/relationships/hyperlink" Target="https://twitter.com/#!/martinhoyes/status/1181706402802229248" TargetMode="External" /><Relationship Id="rId642" Type="http://schemas.openxmlformats.org/officeDocument/2006/relationships/hyperlink" Target="https://twitter.com/#!/polinode/status/1114259332411973637" TargetMode="External" /><Relationship Id="rId643" Type="http://schemas.openxmlformats.org/officeDocument/2006/relationships/hyperlink" Target="https://twitter.com/#!/polinode/status/1131003644134879232" TargetMode="External" /><Relationship Id="rId644" Type="http://schemas.openxmlformats.org/officeDocument/2006/relationships/hyperlink" Target="https://twitter.com/#!/polinode/status/1118320934786441217" TargetMode="External" /><Relationship Id="rId645" Type="http://schemas.openxmlformats.org/officeDocument/2006/relationships/hyperlink" Target="https://twitter.com/#!/polinode/status/1091374944477310982" TargetMode="External" /><Relationship Id="rId646" Type="http://schemas.openxmlformats.org/officeDocument/2006/relationships/hyperlink" Target="https://twitter.com/#!/polinode/status/1128467095992188928" TargetMode="External" /><Relationship Id="rId647" Type="http://schemas.openxmlformats.org/officeDocument/2006/relationships/hyperlink" Target="https://twitter.com/#!/polinode/status/1170132135891521538" TargetMode="External" /><Relationship Id="rId648" Type="http://schemas.openxmlformats.org/officeDocument/2006/relationships/hyperlink" Target="https://twitter.com/#!/polinode/status/1173518836810694657" TargetMode="External" /><Relationship Id="rId649" Type="http://schemas.openxmlformats.org/officeDocument/2006/relationships/hyperlink" Target="https://twitter.com/#!/polinode/status/1179586561911865345" TargetMode="External" /><Relationship Id="rId650" Type="http://schemas.openxmlformats.org/officeDocument/2006/relationships/hyperlink" Target="https://twitter.com/#!/polinode/status/1180333257822371840" TargetMode="External" /><Relationship Id="rId651" Type="http://schemas.openxmlformats.org/officeDocument/2006/relationships/hyperlink" Target="https://twitter.com/#!/martinhoyes/status/1159209819401621504" TargetMode="External" /><Relationship Id="rId652" Type="http://schemas.openxmlformats.org/officeDocument/2006/relationships/hyperlink" Target="https://twitter.com/#!/martinhoyes/status/1160004912094203904" TargetMode="External" /><Relationship Id="rId653" Type="http://schemas.openxmlformats.org/officeDocument/2006/relationships/hyperlink" Target="https://twitter.com/#!/martinhoyes/status/1161712298160840704" TargetMode="External" /><Relationship Id="rId654" Type="http://schemas.openxmlformats.org/officeDocument/2006/relationships/hyperlink" Target="https://twitter.com/#!/martinhoyes/status/1168937229437345793" TargetMode="External" /><Relationship Id="rId655" Type="http://schemas.openxmlformats.org/officeDocument/2006/relationships/hyperlink" Target="https://twitter.com/#!/martinhoyes/status/1169478164348723200" TargetMode="External" /><Relationship Id="rId656" Type="http://schemas.openxmlformats.org/officeDocument/2006/relationships/hyperlink" Target="https://twitter.com/#!/martinhoyes/status/1170132357984075777" TargetMode="External" /><Relationship Id="rId657" Type="http://schemas.openxmlformats.org/officeDocument/2006/relationships/hyperlink" Target="https://twitter.com/#!/martinhoyes/status/1170154789583241218" TargetMode="External" /><Relationship Id="rId658" Type="http://schemas.openxmlformats.org/officeDocument/2006/relationships/hyperlink" Target="https://twitter.com/#!/martinhoyes/status/1179627464005279744" TargetMode="External" /><Relationship Id="rId659" Type="http://schemas.openxmlformats.org/officeDocument/2006/relationships/hyperlink" Target="https://twitter.com/#!/martinhoyes/status/1180241367005421570" TargetMode="External" /><Relationship Id="rId660" Type="http://schemas.openxmlformats.org/officeDocument/2006/relationships/hyperlink" Target="https://twitter.com/#!/martinhoyes/status/1180241411725152256" TargetMode="External" /><Relationship Id="rId661" Type="http://schemas.openxmlformats.org/officeDocument/2006/relationships/hyperlink" Target="https://twitter.com/#!/martinhoyes/status/1180337019781693441" TargetMode="External" /><Relationship Id="rId662" Type="http://schemas.openxmlformats.org/officeDocument/2006/relationships/hyperlink" Target="https://twitter.com/#!/martinhoyes/status/1180896509375631360" TargetMode="External" /><Relationship Id="rId663" Type="http://schemas.openxmlformats.org/officeDocument/2006/relationships/hyperlink" Target="https://twitter.com/#!/martinhoyes/status/1180896579818901509" TargetMode="External" /><Relationship Id="rId664" Type="http://schemas.openxmlformats.org/officeDocument/2006/relationships/hyperlink" Target="https://twitter.com/#!/martinhoyes/status/1181248052381634560" TargetMode="External" /><Relationship Id="rId665" Type="http://schemas.openxmlformats.org/officeDocument/2006/relationships/hyperlink" Target="https://twitter.com/#!/martinhoyes/status/1181706402802229248" TargetMode="External" /><Relationship Id="rId666" Type="http://schemas.openxmlformats.org/officeDocument/2006/relationships/hyperlink" Target="https://twitter.com/#!/martinhoyes/status/1183617428737019904" TargetMode="External" /><Relationship Id="rId667" Type="http://schemas.openxmlformats.org/officeDocument/2006/relationships/comments" Target="../comments1.xml" /><Relationship Id="rId668" Type="http://schemas.openxmlformats.org/officeDocument/2006/relationships/vmlDrawing" Target="../drawings/vmlDrawing1.vml" /><Relationship Id="rId669" Type="http://schemas.openxmlformats.org/officeDocument/2006/relationships/table" Target="../tables/table1.xml" /><Relationship Id="rId6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eworkremotely.com/remote-jobs/polinode-enterprise-account-executive" TargetMode="External" /><Relationship Id="rId2" Type="http://schemas.openxmlformats.org/officeDocument/2006/relationships/hyperlink" Target="https://weworkremotely.com/remote-jobs/polinode-enterprise-account-executive" TargetMode="External" /><Relationship Id="rId3" Type="http://schemas.openxmlformats.org/officeDocument/2006/relationships/hyperlink" Target="https://weworkremotely.com/remote-jobs/polinode-enterprise-account-executive" TargetMode="External" /><Relationship Id="rId4" Type="http://schemas.openxmlformats.org/officeDocument/2006/relationships/hyperlink" Target="http://www.hiringremote.work/2019/08/polinode-enterprise-account-executive.html" TargetMode="External" /><Relationship Id="rId5" Type="http://schemas.openxmlformats.org/officeDocument/2006/relationships/hyperlink" Target="https://workroll.com/jobs/enterprise-account-executive-polinode-san-francisco-us" TargetMode="External" /><Relationship Id="rId6" Type="http://schemas.openxmlformats.org/officeDocument/2006/relationships/hyperlink" Target="https://www.iheartremotework.com/remote-jobs/1056/enterprise-account-executive-polinode" TargetMode="External" /><Relationship Id="rId7" Type="http://schemas.openxmlformats.org/officeDocument/2006/relationships/hyperlink" Target="https://our.status.im/september-02-2019town-hall-42/" TargetMode="External" /><Relationship Id="rId8" Type="http://schemas.openxmlformats.org/officeDocument/2006/relationships/hyperlink" Target="https://app.polinode.com/networks/explore/5d72977b9c2d4b0013286c0d/5d729ce59c2d4b0013286ca9" TargetMode="External" /><Relationship Id="rId9" Type="http://schemas.openxmlformats.org/officeDocument/2006/relationships/hyperlink" Target="https://www.polinode.com/" TargetMode="External" /><Relationship Id="rId10" Type="http://schemas.openxmlformats.org/officeDocument/2006/relationships/hyperlink" Target="https://app.polinode.com/networks/explore/5d72977b9c2d4b0013286c0d/5d729ce59c2d4b0013286ca9" TargetMode="External" /><Relationship Id="rId11" Type="http://schemas.openxmlformats.org/officeDocument/2006/relationships/hyperlink" Target="https://app.polinode.com/networks/explore/5d9531bd4bfc520013def2a1/5d9537dc1b66ef00130c9be5" TargetMode="External" /><Relationship Id="rId12" Type="http://schemas.openxmlformats.org/officeDocument/2006/relationships/hyperlink" Target="https://twitter.com/KesterRatcliff/status/1179795423785099266" TargetMode="External" /><Relationship Id="rId13" Type="http://schemas.openxmlformats.org/officeDocument/2006/relationships/hyperlink" Target="https://app.polinode.com/networks/explore/5ca782bc9ddef10013123bef" TargetMode="External" /><Relationship Id="rId14" Type="http://schemas.openxmlformats.org/officeDocument/2006/relationships/hyperlink" Target="https://app.polinode.com/networks/explore/5ce4857ef849ba001337b2ba" TargetMode="External" /><Relationship Id="rId15" Type="http://schemas.openxmlformats.org/officeDocument/2006/relationships/hyperlink" Target="https://app.polinode.com/networks/explore/5cb671568b63830013e17550" TargetMode="External" /><Relationship Id="rId16" Type="http://schemas.openxmlformats.org/officeDocument/2006/relationships/hyperlink" Target="https://app.polinode.com/networks/explore/5c5470499a4d050013b0302a" TargetMode="External" /><Relationship Id="rId17" Type="http://schemas.openxmlformats.org/officeDocument/2006/relationships/hyperlink" Target="https://app.polinode.com/networks/explore/5cdaa76c0f022b00136bc76d/5cdb63c10f022b00136bca7b" TargetMode="External" /><Relationship Id="rId18" Type="http://schemas.openxmlformats.org/officeDocument/2006/relationships/hyperlink" Target="https://app.polinode.com/networks/explore/5d72977b9c2d4b0013286c0d/5d729ce59c2d4b0013286ca9" TargetMode="External" /><Relationship Id="rId19" Type="http://schemas.openxmlformats.org/officeDocument/2006/relationships/hyperlink" Target="https://app.polinode.com/networks/explore/5d9801407b3b5c00132bab0f/5d98028c7b3b5c00132bab11" TargetMode="External" /><Relationship Id="rId20" Type="http://schemas.openxmlformats.org/officeDocument/2006/relationships/hyperlink" Target="https://twitter.com/polinode/status/1180333257822371840" TargetMode="External" /><Relationship Id="rId21" Type="http://schemas.openxmlformats.org/officeDocument/2006/relationships/hyperlink" Target="https://app.polinode.com/networks/explore/5d72977b9c2d4b0013286c0d/5d729ce59c2d4b0013286ca9" TargetMode="External" /><Relationship Id="rId22" Type="http://schemas.openxmlformats.org/officeDocument/2006/relationships/hyperlink" Target="https://app.polinode.com/networks/explore/5d72977b9c2d4b0013286c0d/5d729ce59c2d4b0013286ca9" TargetMode="External" /><Relationship Id="rId23" Type="http://schemas.openxmlformats.org/officeDocument/2006/relationships/hyperlink" Target="https://app.polinode.com/networks/explore/5d72977b9c2d4b0013286c0d/5d729ce59c2d4b0013286ca9" TargetMode="External" /><Relationship Id="rId24" Type="http://schemas.openxmlformats.org/officeDocument/2006/relationships/hyperlink" Target="https://app.polinode.com/networks/explore/5d72977b9c2d4b0013286c0d/5d729ce59c2d4b0013286ca9" TargetMode="External" /><Relationship Id="rId25" Type="http://schemas.openxmlformats.org/officeDocument/2006/relationships/hyperlink" Target="https://twitter.com/polinode/status/1170132135891521538" TargetMode="External" /><Relationship Id="rId26" Type="http://schemas.openxmlformats.org/officeDocument/2006/relationships/hyperlink" Target="https://twitter.com/polinode/status/1170132135891521538" TargetMode="External" /><Relationship Id="rId27" Type="http://schemas.openxmlformats.org/officeDocument/2006/relationships/hyperlink" Target="https://twitter.com/polinode/status/1170132135891521538" TargetMode="External" /><Relationship Id="rId28" Type="http://schemas.openxmlformats.org/officeDocument/2006/relationships/hyperlink" Target="https://twitter.com/polinode/status/1170132135891521538" TargetMode="External" /><Relationship Id="rId29" Type="http://schemas.openxmlformats.org/officeDocument/2006/relationships/hyperlink" Target="https://app.polinode.com/networks/explore/5d9531bd4bfc520013def2a1/5d9537dc1b66ef00130c9be5" TargetMode="External" /><Relationship Id="rId30" Type="http://schemas.openxmlformats.org/officeDocument/2006/relationships/hyperlink" Target="https://app.polinode.com/networks/explore/5d9531bd4bfc520013def2a1/5d9537dc1b66ef00130c9be5" TargetMode="External" /><Relationship Id="rId31" Type="http://schemas.openxmlformats.org/officeDocument/2006/relationships/hyperlink" Target="https://twitter.com/polinode/status/1180333257822371840" TargetMode="External" /><Relationship Id="rId32" Type="http://schemas.openxmlformats.org/officeDocument/2006/relationships/hyperlink" Target="https://app.polinode.com/networks/explore/5d9531bd4bfc520013def2a1/5d9537dc1b66ef00130c9be5" TargetMode="External" /><Relationship Id="rId33" Type="http://schemas.openxmlformats.org/officeDocument/2006/relationships/hyperlink" Target="https://twitter.com/polinode/status/1179586561911865345" TargetMode="External" /><Relationship Id="rId34" Type="http://schemas.openxmlformats.org/officeDocument/2006/relationships/hyperlink" Target="https://twitter.com/polinode/status/1179586561911865345" TargetMode="External" /><Relationship Id="rId35" Type="http://schemas.openxmlformats.org/officeDocument/2006/relationships/hyperlink" Target="https://twitter.com/polinode/status/1180333257822371840" TargetMode="External" /><Relationship Id="rId36" Type="http://schemas.openxmlformats.org/officeDocument/2006/relationships/hyperlink" Target="https://twitter.com/polinode/status/1180333257822371840" TargetMode="External" /><Relationship Id="rId37" Type="http://schemas.openxmlformats.org/officeDocument/2006/relationships/hyperlink" Target="https://twitter.com/polinode/status/1180333257822371840" TargetMode="External" /><Relationship Id="rId38" Type="http://schemas.openxmlformats.org/officeDocument/2006/relationships/hyperlink" Target="https://twitter.com/polinode/status/1179586561911865345" TargetMode="External" /><Relationship Id="rId39" Type="http://schemas.openxmlformats.org/officeDocument/2006/relationships/hyperlink" Target="https://app.polinode.com/networks/explore/5ca782bc9ddef10013123bef" TargetMode="External" /><Relationship Id="rId40" Type="http://schemas.openxmlformats.org/officeDocument/2006/relationships/hyperlink" Target="https://app.polinode.com/networks/explore/5ce4857ef849ba001337b2ba" TargetMode="External" /><Relationship Id="rId41" Type="http://schemas.openxmlformats.org/officeDocument/2006/relationships/hyperlink" Target="https://app.polinode.com/networks/explore/5cb671568b63830013e17550" TargetMode="External" /><Relationship Id="rId42" Type="http://schemas.openxmlformats.org/officeDocument/2006/relationships/hyperlink" Target="https://app.polinode.com/networks/explore/5cdaa76c0f022b00136bc76d/5cdb63c10f022b00136bca7b" TargetMode="External" /><Relationship Id="rId43" Type="http://schemas.openxmlformats.org/officeDocument/2006/relationships/hyperlink" Target="https://app.polinode.com/networks/explore/5c5470499a4d050013b0302a" TargetMode="External" /><Relationship Id="rId44" Type="http://schemas.openxmlformats.org/officeDocument/2006/relationships/hyperlink" Target="https://app.polinode.com/networks/explore/5d72977b9c2d4b0013286c0d/5d729ce59c2d4b0013286ca9" TargetMode="External" /><Relationship Id="rId45" Type="http://schemas.openxmlformats.org/officeDocument/2006/relationships/hyperlink" Target="https://app.polinode.com/networks/explore/5d9531bd4bfc520013def2a1/5d9537dc1b66ef00130c9be5" TargetMode="External" /><Relationship Id="rId46" Type="http://schemas.openxmlformats.org/officeDocument/2006/relationships/hyperlink" Target="https://app.polinode.com/networks/explore/5cdaa76c0f022b00136bc76d/5cdb63c10f022b00136bca7b" TargetMode="External" /><Relationship Id="rId47" Type="http://schemas.openxmlformats.org/officeDocument/2006/relationships/hyperlink" Target="https://pbs.twimg.com/media/EFU_2t3WsAIsDFc.jpg" TargetMode="External" /><Relationship Id="rId48" Type="http://schemas.openxmlformats.org/officeDocument/2006/relationships/hyperlink" Target="http://pbs.twimg.com/profile_images/818685892089020417/xJrJx_u2_normal.jpg" TargetMode="External" /><Relationship Id="rId49" Type="http://schemas.openxmlformats.org/officeDocument/2006/relationships/hyperlink" Target="http://pbs.twimg.com/profile_images/698968713438085120/2KGJRS8C_normal.png" TargetMode="External" /><Relationship Id="rId50" Type="http://schemas.openxmlformats.org/officeDocument/2006/relationships/hyperlink" Target="http://pbs.twimg.com/profile_images/632300806193180673/4jcAXRKn_normal.png" TargetMode="External" /><Relationship Id="rId51" Type="http://schemas.openxmlformats.org/officeDocument/2006/relationships/hyperlink" Target="http://pbs.twimg.com/profile_images/1131632482674020353/AimW2Qqu_normal.png" TargetMode="External" /><Relationship Id="rId52" Type="http://schemas.openxmlformats.org/officeDocument/2006/relationships/hyperlink" Target="http://pbs.twimg.com/profile_images/1126491771733671939/3LWY95zP_normal.png" TargetMode="External" /><Relationship Id="rId53" Type="http://schemas.openxmlformats.org/officeDocument/2006/relationships/hyperlink" Target="http://pbs.twimg.com/profile_images/889471060155957248/NAdDEUqM_normal.jpg" TargetMode="External" /><Relationship Id="rId54" Type="http://schemas.openxmlformats.org/officeDocument/2006/relationships/hyperlink" Target="http://pbs.twimg.com/profile_images/737486245413158912/uLpr_3o6_normal.jpg" TargetMode="External" /><Relationship Id="rId55" Type="http://schemas.openxmlformats.org/officeDocument/2006/relationships/hyperlink" Target="http://pbs.twimg.com/profile_images/791372723133882368/LYJwkiW4_normal.jpg" TargetMode="External" /><Relationship Id="rId56" Type="http://schemas.openxmlformats.org/officeDocument/2006/relationships/hyperlink" Target="http://pbs.twimg.com/profile_images/967068535661850624/AwKlCcTl_normal.jpg" TargetMode="External" /><Relationship Id="rId57" Type="http://schemas.openxmlformats.org/officeDocument/2006/relationships/hyperlink" Target="http://pbs.twimg.com/profile_images/1099214052625133568/Yh-WFywr_normal.png" TargetMode="External" /><Relationship Id="rId58" Type="http://schemas.openxmlformats.org/officeDocument/2006/relationships/hyperlink" Target="http://pbs.twimg.com/profile_images/1164207532988141568/ZYdjQX5v_normal.jpg" TargetMode="External" /><Relationship Id="rId59" Type="http://schemas.openxmlformats.org/officeDocument/2006/relationships/hyperlink" Target="http://pbs.twimg.com/profile_images/1056860306260062208/JpnJ1CMy_normal.jpg" TargetMode="External" /><Relationship Id="rId60" Type="http://schemas.openxmlformats.org/officeDocument/2006/relationships/hyperlink" Target="http://pbs.twimg.com/profile_images/586047194848833537/pLfVn5MP_normal.jpg" TargetMode="External" /><Relationship Id="rId61" Type="http://schemas.openxmlformats.org/officeDocument/2006/relationships/hyperlink" Target="http://pbs.twimg.com/profile_images/586047194848833537/pLfVn5MP_normal.jpg" TargetMode="External" /><Relationship Id="rId62" Type="http://schemas.openxmlformats.org/officeDocument/2006/relationships/hyperlink" Target="http://pbs.twimg.com/profile_images/540517535246868480/1nBA3JGj_normal.jpeg" TargetMode="External" /><Relationship Id="rId63" Type="http://schemas.openxmlformats.org/officeDocument/2006/relationships/hyperlink" Target="http://pbs.twimg.com/profile_images/503093797194973184/16HP_Omb_normal.jpeg" TargetMode="External" /><Relationship Id="rId64" Type="http://schemas.openxmlformats.org/officeDocument/2006/relationships/hyperlink" Target="http://pbs.twimg.com/profile_images/503093797194973184/16HP_Omb_normal.jpeg" TargetMode="External" /><Relationship Id="rId65" Type="http://schemas.openxmlformats.org/officeDocument/2006/relationships/hyperlink" Target="http://pbs.twimg.com/profile_images/503093797194973184/16HP_Omb_normal.jpeg" TargetMode="External" /><Relationship Id="rId66" Type="http://schemas.openxmlformats.org/officeDocument/2006/relationships/hyperlink" Target="http://pbs.twimg.com/profile_images/503093797194973184/16HP_Omb_normal.jpeg" TargetMode="External" /><Relationship Id="rId67" Type="http://schemas.openxmlformats.org/officeDocument/2006/relationships/hyperlink" Target="http://pbs.twimg.com/profile_images/503093797194973184/16HP_Omb_normal.jpeg" TargetMode="External" /><Relationship Id="rId68" Type="http://schemas.openxmlformats.org/officeDocument/2006/relationships/hyperlink" Target="http://pbs.twimg.com/profile_images/645218322498383873/PLJPlMOR_normal.jpg" TargetMode="External" /><Relationship Id="rId69" Type="http://schemas.openxmlformats.org/officeDocument/2006/relationships/hyperlink" Target="http://pbs.twimg.com/profile_images/1179392628309348357/b2YPdERs_normal.jpg" TargetMode="External" /><Relationship Id="rId70" Type="http://schemas.openxmlformats.org/officeDocument/2006/relationships/hyperlink" Target="http://pbs.twimg.com/profile_images/503093797194973184/16HP_Omb_normal.jpeg" TargetMode="External" /><Relationship Id="rId71" Type="http://schemas.openxmlformats.org/officeDocument/2006/relationships/hyperlink" Target="http://pbs.twimg.com/profile_images/503093797194973184/16HP_Omb_normal.jpeg" TargetMode="External" /><Relationship Id="rId72" Type="http://schemas.openxmlformats.org/officeDocument/2006/relationships/hyperlink" Target="http://pbs.twimg.com/profile_images/1179392628309348357/b2YPdERs_normal.jpg" TargetMode="External" /><Relationship Id="rId73" Type="http://schemas.openxmlformats.org/officeDocument/2006/relationships/hyperlink" Target="http://pbs.twimg.com/profile_images/1179392628309348357/b2YPdERs_normal.jpg" TargetMode="External" /><Relationship Id="rId74" Type="http://schemas.openxmlformats.org/officeDocument/2006/relationships/hyperlink" Target="http://pbs.twimg.com/profile_images/1179392628309348357/b2YPdERs_normal.jpg" TargetMode="External" /><Relationship Id="rId75" Type="http://schemas.openxmlformats.org/officeDocument/2006/relationships/hyperlink" Target="http://pbs.twimg.com/profile_images/503093797194973184/16HP_Omb_normal.jpeg" TargetMode="External" /><Relationship Id="rId76" Type="http://schemas.openxmlformats.org/officeDocument/2006/relationships/hyperlink" Target="http://pbs.twimg.com/profile_images/503093797194973184/16HP_Omb_normal.jpeg" TargetMode="External" /><Relationship Id="rId77" Type="http://schemas.openxmlformats.org/officeDocument/2006/relationships/hyperlink" Target="https://pbs.twimg.com/media/EFU_2t3WsAIsDFc.jpg" TargetMode="External" /><Relationship Id="rId78" Type="http://schemas.openxmlformats.org/officeDocument/2006/relationships/hyperlink" Target="http://pbs.twimg.com/profile_images/503093797194973184/16HP_Omb_normal.jpeg" TargetMode="External" /><Relationship Id="rId79" Type="http://schemas.openxmlformats.org/officeDocument/2006/relationships/hyperlink" Target="http://pbs.twimg.com/profile_images/503093797194973184/16HP_Omb_normal.jpeg" TargetMode="External" /><Relationship Id="rId80" Type="http://schemas.openxmlformats.org/officeDocument/2006/relationships/hyperlink" Target="http://pbs.twimg.com/profile_images/1177818662285086720/OX8mqnsR_normal.jpg" TargetMode="External" /><Relationship Id="rId81" Type="http://schemas.openxmlformats.org/officeDocument/2006/relationships/hyperlink" Target="http://pbs.twimg.com/profile_images/3186634821/61951b4daabb880e32942ddd3c9518fc_normal.jpeg" TargetMode="External" /><Relationship Id="rId82" Type="http://schemas.openxmlformats.org/officeDocument/2006/relationships/hyperlink" Target="http://pbs.twimg.com/profile_images/780451899040342020/t5Fwh2GQ_normal.jpg" TargetMode="External" /><Relationship Id="rId83" Type="http://schemas.openxmlformats.org/officeDocument/2006/relationships/hyperlink" Target="http://pbs.twimg.com/profile_images/1139626877428142080/cKtu9nzU_normal.png" TargetMode="External" /><Relationship Id="rId84" Type="http://schemas.openxmlformats.org/officeDocument/2006/relationships/hyperlink" Target="http://pbs.twimg.com/profile_images/1054665011208089600/_bSiljTl_normal.jpg" TargetMode="External" /><Relationship Id="rId85" Type="http://schemas.openxmlformats.org/officeDocument/2006/relationships/hyperlink" Target="http://pbs.twimg.com/profile_images/645218322498383873/PLJPlMOR_normal.jpg" TargetMode="External" /><Relationship Id="rId86" Type="http://schemas.openxmlformats.org/officeDocument/2006/relationships/hyperlink" Target="http://pbs.twimg.com/profile_images/798472848704700416/eIZ_BDwn_normal.jpg" TargetMode="External" /><Relationship Id="rId87" Type="http://schemas.openxmlformats.org/officeDocument/2006/relationships/hyperlink" Target="http://pbs.twimg.com/profile_images/798472848704700416/eIZ_BDwn_normal.jpg" TargetMode="External" /><Relationship Id="rId88" Type="http://schemas.openxmlformats.org/officeDocument/2006/relationships/hyperlink" Target="http://pbs.twimg.com/profile_images/780451899040342020/t5Fwh2GQ_normal.jpg" TargetMode="External" /><Relationship Id="rId89" Type="http://schemas.openxmlformats.org/officeDocument/2006/relationships/hyperlink" Target="http://pbs.twimg.com/profile_images/780451899040342020/t5Fwh2GQ_normal.jpg" TargetMode="External" /><Relationship Id="rId90" Type="http://schemas.openxmlformats.org/officeDocument/2006/relationships/hyperlink" Target="http://pbs.twimg.com/profile_images/780451899040342020/t5Fwh2GQ_normal.jpg" TargetMode="External" /><Relationship Id="rId91" Type="http://schemas.openxmlformats.org/officeDocument/2006/relationships/hyperlink" Target="http://pbs.twimg.com/profile_images/503093797194973184/16HP_Omb_normal.jpeg" TargetMode="External" /><Relationship Id="rId92" Type="http://schemas.openxmlformats.org/officeDocument/2006/relationships/hyperlink" Target="http://pbs.twimg.com/profile_images/1177818662285086720/OX8mqnsR_normal.jpg" TargetMode="External" /><Relationship Id="rId93" Type="http://schemas.openxmlformats.org/officeDocument/2006/relationships/hyperlink" Target="http://pbs.twimg.com/profile_images/1148720994590195712/0gySboe7_normal.png" TargetMode="External" /><Relationship Id="rId94" Type="http://schemas.openxmlformats.org/officeDocument/2006/relationships/hyperlink" Target="http://pbs.twimg.com/profile_images/1148720994590195712/0gySboe7_normal.png" TargetMode="External" /><Relationship Id="rId95" Type="http://schemas.openxmlformats.org/officeDocument/2006/relationships/hyperlink" Target="http://pbs.twimg.com/profile_images/1148720994590195712/0gySboe7_normal.png" TargetMode="External" /><Relationship Id="rId96" Type="http://schemas.openxmlformats.org/officeDocument/2006/relationships/hyperlink" Target="http://pbs.twimg.com/profile_images/780451899040342020/t5Fwh2GQ_normal.jpg" TargetMode="External" /><Relationship Id="rId97" Type="http://schemas.openxmlformats.org/officeDocument/2006/relationships/hyperlink" Target="http://pbs.twimg.com/profile_images/776464213216821249/wvzx75r5_normal.jpg" TargetMode="External" /><Relationship Id="rId98" Type="http://schemas.openxmlformats.org/officeDocument/2006/relationships/hyperlink" Target="http://pbs.twimg.com/profile_images/1148720994590195712/0gySboe7_normal.png" TargetMode="External" /><Relationship Id="rId99" Type="http://schemas.openxmlformats.org/officeDocument/2006/relationships/hyperlink" Target="http://pbs.twimg.com/profile_images/780451899040342020/t5Fwh2GQ_normal.jpg" TargetMode="External" /><Relationship Id="rId100" Type="http://schemas.openxmlformats.org/officeDocument/2006/relationships/hyperlink" Target="http://pbs.twimg.com/profile_images/780451899040342020/t5Fwh2GQ_normal.jpg" TargetMode="External" /><Relationship Id="rId101" Type="http://schemas.openxmlformats.org/officeDocument/2006/relationships/hyperlink" Target="http://pbs.twimg.com/profile_images/780451899040342020/t5Fwh2GQ_normal.jpg" TargetMode="External" /><Relationship Id="rId102" Type="http://schemas.openxmlformats.org/officeDocument/2006/relationships/hyperlink" Target="http://pbs.twimg.com/profile_images/780451899040342020/t5Fwh2GQ_normal.jpg" TargetMode="External" /><Relationship Id="rId103" Type="http://schemas.openxmlformats.org/officeDocument/2006/relationships/hyperlink" Target="http://pbs.twimg.com/profile_images/780451899040342020/t5Fwh2GQ_normal.jpg" TargetMode="External" /><Relationship Id="rId104" Type="http://schemas.openxmlformats.org/officeDocument/2006/relationships/hyperlink" Target="http://pbs.twimg.com/profile_images/780451899040342020/t5Fwh2GQ_normal.jpg" TargetMode="External" /><Relationship Id="rId105" Type="http://schemas.openxmlformats.org/officeDocument/2006/relationships/hyperlink" Target="http://pbs.twimg.com/profile_images/780451899040342020/t5Fwh2GQ_normal.jpg" TargetMode="External" /><Relationship Id="rId106" Type="http://schemas.openxmlformats.org/officeDocument/2006/relationships/hyperlink" Target="http://pbs.twimg.com/profile_images/780451899040342020/t5Fwh2GQ_normal.jpg" TargetMode="External" /><Relationship Id="rId107" Type="http://schemas.openxmlformats.org/officeDocument/2006/relationships/hyperlink" Target="http://pbs.twimg.com/profile_images/780451899040342020/t5Fwh2GQ_normal.jpg" TargetMode="External" /><Relationship Id="rId108" Type="http://schemas.openxmlformats.org/officeDocument/2006/relationships/hyperlink" Target="http://pbs.twimg.com/profile_images/780451899040342020/t5Fwh2GQ_normal.jpg" TargetMode="External" /><Relationship Id="rId109" Type="http://schemas.openxmlformats.org/officeDocument/2006/relationships/hyperlink" Target="http://pbs.twimg.com/profile_images/780451899040342020/t5Fwh2GQ_normal.jpg" TargetMode="External" /><Relationship Id="rId110" Type="http://schemas.openxmlformats.org/officeDocument/2006/relationships/hyperlink" Target="http://pbs.twimg.com/profile_images/780451899040342020/t5Fwh2GQ_normal.jpg" TargetMode="External" /><Relationship Id="rId111" Type="http://schemas.openxmlformats.org/officeDocument/2006/relationships/hyperlink" Target="http://pbs.twimg.com/profile_images/780451899040342020/t5Fwh2GQ_normal.jpg" TargetMode="External" /><Relationship Id="rId112" Type="http://schemas.openxmlformats.org/officeDocument/2006/relationships/hyperlink" Target="http://pbs.twimg.com/profile_images/780451899040342020/t5Fwh2GQ_normal.jpg" TargetMode="External" /><Relationship Id="rId113" Type="http://schemas.openxmlformats.org/officeDocument/2006/relationships/hyperlink" Target="https://twitter.com/#!/justproductjobs/status/1161184319177678848" TargetMode="External" /><Relationship Id="rId114" Type="http://schemas.openxmlformats.org/officeDocument/2006/relationships/hyperlink" Target="https://twitter.com/#!/workremotelyio/status/1161184963712172032" TargetMode="External" /><Relationship Id="rId115" Type="http://schemas.openxmlformats.org/officeDocument/2006/relationships/hyperlink" Target="https://twitter.com/#!/wfhio/status/1161186680545656833" TargetMode="External" /><Relationship Id="rId116" Type="http://schemas.openxmlformats.org/officeDocument/2006/relationships/hyperlink" Target="https://twitter.com/#!/weworkremotely/status/1161187078127927298" TargetMode="External" /><Relationship Id="rId117" Type="http://schemas.openxmlformats.org/officeDocument/2006/relationships/hyperlink" Target="https://twitter.com/#!/hiringremote/status/1161235631038763008" TargetMode="External" /><Relationship Id="rId118" Type="http://schemas.openxmlformats.org/officeDocument/2006/relationships/hyperlink" Target="https://twitter.com/#!/workrolldotcom/status/1161511372657758208" TargetMode="External" /><Relationship Id="rId119" Type="http://schemas.openxmlformats.org/officeDocument/2006/relationships/hyperlink" Target="https://twitter.com/#!/iheartremotewk/status/1166783346812358656" TargetMode="External" /><Relationship Id="rId120" Type="http://schemas.openxmlformats.org/officeDocument/2006/relationships/hyperlink" Target="https://twitter.com/#!/ethereumnetw/status/1168978976435507201" TargetMode="External" /><Relationship Id="rId121" Type="http://schemas.openxmlformats.org/officeDocument/2006/relationships/hyperlink" Target="https://twitter.com/#!/how_to_coin/status/1168979022195417089" TargetMode="External" /><Relationship Id="rId122" Type="http://schemas.openxmlformats.org/officeDocument/2006/relationships/hyperlink" Target="https://twitter.com/#!/xd17ma/status/1168988773574742018" TargetMode="External" /><Relationship Id="rId123" Type="http://schemas.openxmlformats.org/officeDocument/2006/relationships/hyperlink" Target="https://twitter.com/#!/_holographer_/status/1170134700410777602" TargetMode="External" /><Relationship Id="rId124" Type="http://schemas.openxmlformats.org/officeDocument/2006/relationships/hyperlink" Target="https://twitter.com/#!/ninadicara/status/1176935601658089479" TargetMode="External" /><Relationship Id="rId125" Type="http://schemas.openxmlformats.org/officeDocument/2006/relationships/hyperlink" Target="https://twitter.com/#!/andpitts/status/1170132211225358336" TargetMode="External" /><Relationship Id="rId126" Type="http://schemas.openxmlformats.org/officeDocument/2006/relationships/hyperlink" Target="https://twitter.com/#!/andpitts/status/1179587053991821312" TargetMode="External" /><Relationship Id="rId127" Type="http://schemas.openxmlformats.org/officeDocument/2006/relationships/hyperlink" Target="https://twitter.com/#!/kesterratcliff/status/1179801006294622208" TargetMode="External" /><Relationship Id="rId128" Type="http://schemas.openxmlformats.org/officeDocument/2006/relationships/hyperlink" Target="https://twitter.com/#!/polinode/status/1114259332411973637" TargetMode="External" /><Relationship Id="rId129" Type="http://schemas.openxmlformats.org/officeDocument/2006/relationships/hyperlink" Target="https://twitter.com/#!/polinode/status/1131003644134879232" TargetMode="External" /><Relationship Id="rId130" Type="http://schemas.openxmlformats.org/officeDocument/2006/relationships/hyperlink" Target="https://twitter.com/#!/polinode/status/1118320934786441217" TargetMode="External" /><Relationship Id="rId131" Type="http://schemas.openxmlformats.org/officeDocument/2006/relationships/hyperlink" Target="https://twitter.com/#!/polinode/status/1091374944477310982" TargetMode="External" /><Relationship Id="rId132" Type="http://schemas.openxmlformats.org/officeDocument/2006/relationships/hyperlink" Target="https://twitter.com/#!/polinode/status/1128467095992188928" TargetMode="External" /><Relationship Id="rId133" Type="http://schemas.openxmlformats.org/officeDocument/2006/relationships/hyperlink" Target="https://twitter.com/#!/mikemmoon/status/1170150122199638017" TargetMode="External" /><Relationship Id="rId134" Type="http://schemas.openxmlformats.org/officeDocument/2006/relationships/hyperlink" Target="https://twitter.com/#!/b2bspecialist/status/1173508377449775104" TargetMode="External" /><Relationship Id="rId135" Type="http://schemas.openxmlformats.org/officeDocument/2006/relationships/hyperlink" Target="https://twitter.com/#!/polinode/status/1170132135891521538" TargetMode="External" /><Relationship Id="rId136" Type="http://schemas.openxmlformats.org/officeDocument/2006/relationships/hyperlink" Target="https://twitter.com/#!/polinode/status/1173518836810694657" TargetMode="External" /><Relationship Id="rId137" Type="http://schemas.openxmlformats.org/officeDocument/2006/relationships/hyperlink" Target="https://twitter.com/#!/b2bspecialist/status/1173561654891728897" TargetMode="External" /><Relationship Id="rId138" Type="http://schemas.openxmlformats.org/officeDocument/2006/relationships/hyperlink" Target="https://twitter.com/#!/b2bspecialist/status/1173561960933265408" TargetMode="External" /><Relationship Id="rId139" Type="http://schemas.openxmlformats.org/officeDocument/2006/relationships/hyperlink" Target="https://twitter.com/#!/b2bspecialist/status/1173566618804396032" TargetMode="External" /><Relationship Id="rId140" Type="http://schemas.openxmlformats.org/officeDocument/2006/relationships/hyperlink" Target="https://twitter.com/#!/polinode/status/1173563756296556545" TargetMode="External" /><Relationship Id="rId141" Type="http://schemas.openxmlformats.org/officeDocument/2006/relationships/hyperlink" Target="https://twitter.com/#!/polinode/status/1173567405764665344" TargetMode="External" /><Relationship Id="rId142" Type="http://schemas.openxmlformats.org/officeDocument/2006/relationships/hyperlink" Target="https://twitter.com/#!/ninadicara/status/1176917091900895233" TargetMode="External" /><Relationship Id="rId143" Type="http://schemas.openxmlformats.org/officeDocument/2006/relationships/hyperlink" Target="https://twitter.com/#!/polinode/status/1178422553238327296" TargetMode="External" /><Relationship Id="rId144" Type="http://schemas.openxmlformats.org/officeDocument/2006/relationships/hyperlink" Target="https://twitter.com/#!/polinode/status/1180333257822371840" TargetMode="External" /><Relationship Id="rId145" Type="http://schemas.openxmlformats.org/officeDocument/2006/relationships/hyperlink" Target="https://twitter.com/#!/heatherbussing/status/1180357266513379328" TargetMode="External" /><Relationship Id="rId146" Type="http://schemas.openxmlformats.org/officeDocument/2006/relationships/hyperlink" Target="https://twitter.com/#!/janbenway/status/1181587707924897792" TargetMode="External" /><Relationship Id="rId147" Type="http://schemas.openxmlformats.org/officeDocument/2006/relationships/hyperlink" Target="https://twitter.com/#!/martinhoyes/status/1170154789583241218" TargetMode="External" /><Relationship Id="rId148" Type="http://schemas.openxmlformats.org/officeDocument/2006/relationships/hyperlink" Target="https://twitter.com/#!/drtcp/status/1170422616018083841" TargetMode="External" /><Relationship Id="rId149" Type="http://schemas.openxmlformats.org/officeDocument/2006/relationships/hyperlink" Target="https://twitter.com/#!/hrcurator/status/1170310653640400899" TargetMode="External" /><Relationship Id="rId150" Type="http://schemas.openxmlformats.org/officeDocument/2006/relationships/hyperlink" Target="https://twitter.com/#!/mikemmoon/status/1170149996047622144" TargetMode="External" /><Relationship Id="rId151" Type="http://schemas.openxmlformats.org/officeDocument/2006/relationships/hyperlink" Target="https://twitter.com/#!/david_green_uk/status/1170440234460426240" TargetMode="External" /><Relationship Id="rId152" Type="http://schemas.openxmlformats.org/officeDocument/2006/relationships/hyperlink" Target="https://twitter.com/#!/david_green_uk/status/1173629555199926278" TargetMode="External" /><Relationship Id="rId153" Type="http://schemas.openxmlformats.org/officeDocument/2006/relationships/hyperlink" Target="https://twitter.com/#!/martinhoyes/status/1172992220435079168" TargetMode="External" /><Relationship Id="rId154" Type="http://schemas.openxmlformats.org/officeDocument/2006/relationships/hyperlink" Target="https://twitter.com/#!/martinhoyes/status/1172992304149225472" TargetMode="External" /><Relationship Id="rId155" Type="http://schemas.openxmlformats.org/officeDocument/2006/relationships/hyperlink" Target="https://twitter.com/#!/martinhoyes/status/1173618253735723009" TargetMode="External" /><Relationship Id="rId156" Type="http://schemas.openxmlformats.org/officeDocument/2006/relationships/hyperlink" Target="https://twitter.com/#!/polinode/status/1179586561911865345" TargetMode="External" /><Relationship Id="rId157" Type="http://schemas.openxmlformats.org/officeDocument/2006/relationships/hyperlink" Target="https://twitter.com/#!/heatherbussing/status/1179654520827105281" TargetMode="External" /><Relationship Id="rId158" Type="http://schemas.openxmlformats.org/officeDocument/2006/relationships/hyperlink" Target="https://twitter.com/#!/zacharyjeans/status/1180338287094849536" TargetMode="External" /><Relationship Id="rId159" Type="http://schemas.openxmlformats.org/officeDocument/2006/relationships/hyperlink" Target="https://twitter.com/#!/zacharyjeans/status/1181273533780881410" TargetMode="External" /><Relationship Id="rId160" Type="http://schemas.openxmlformats.org/officeDocument/2006/relationships/hyperlink" Target="https://twitter.com/#!/zacharyjeans/status/1181979908953624576" TargetMode="External" /><Relationship Id="rId161" Type="http://schemas.openxmlformats.org/officeDocument/2006/relationships/hyperlink" Target="https://twitter.com/#!/martinhoyes/status/1180337019781693441" TargetMode="External" /><Relationship Id="rId162" Type="http://schemas.openxmlformats.org/officeDocument/2006/relationships/hyperlink" Target="https://twitter.com/#!/hrdigitalbe/status/1180901523888508929" TargetMode="External" /><Relationship Id="rId163" Type="http://schemas.openxmlformats.org/officeDocument/2006/relationships/hyperlink" Target="https://twitter.com/#!/zacharyjeans/status/1179587025285996545" TargetMode="External" /><Relationship Id="rId164" Type="http://schemas.openxmlformats.org/officeDocument/2006/relationships/hyperlink" Target="https://twitter.com/#!/martinhoyes/status/1180241367005421570" TargetMode="External" /><Relationship Id="rId165" Type="http://schemas.openxmlformats.org/officeDocument/2006/relationships/hyperlink" Target="https://twitter.com/#!/martinhoyes/status/1180241411725152256" TargetMode="External" /><Relationship Id="rId166" Type="http://schemas.openxmlformats.org/officeDocument/2006/relationships/hyperlink" Target="https://twitter.com/#!/martinhoyes/status/1180896509375631360" TargetMode="External" /><Relationship Id="rId167" Type="http://schemas.openxmlformats.org/officeDocument/2006/relationships/hyperlink" Target="https://twitter.com/#!/martinhoyes/status/1180896579818901509" TargetMode="External" /><Relationship Id="rId168" Type="http://schemas.openxmlformats.org/officeDocument/2006/relationships/hyperlink" Target="https://twitter.com/#!/martinhoyes/status/1181248052381634560" TargetMode="External" /><Relationship Id="rId169" Type="http://schemas.openxmlformats.org/officeDocument/2006/relationships/hyperlink" Target="https://twitter.com/#!/martinhoyes/status/1181706402802229248" TargetMode="External" /><Relationship Id="rId170" Type="http://schemas.openxmlformats.org/officeDocument/2006/relationships/hyperlink" Target="https://twitter.com/#!/martinhoyes/status/1159209819401621504" TargetMode="External" /><Relationship Id="rId171" Type="http://schemas.openxmlformats.org/officeDocument/2006/relationships/hyperlink" Target="https://twitter.com/#!/martinhoyes/status/1160004912094203904" TargetMode="External" /><Relationship Id="rId172" Type="http://schemas.openxmlformats.org/officeDocument/2006/relationships/hyperlink" Target="https://twitter.com/#!/martinhoyes/status/1161712298160840704" TargetMode="External" /><Relationship Id="rId173" Type="http://schemas.openxmlformats.org/officeDocument/2006/relationships/hyperlink" Target="https://twitter.com/#!/martinhoyes/status/1168937229437345793" TargetMode="External" /><Relationship Id="rId174" Type="http://schemas.openxmlformats.org/officeDocument/2006/relationships/hyperlink" Target="https://twitter.com/#!/martinhoyes/status/1169478164348723200" TargetMode="External" /><Relationship Id="rId175" Type="http://schemas.openxmlformats.org/officeDocument/2006/relationships/hyperlink" Target="https://twitter.com/#!/martinhoyes/status/1170132357984075777" TargetMode="External" /><Relationship Id="rId176" Type="http://schemas.openxmlformats.org/officeDocument/2006/relationships/hyperlink" Target="https://twitter.com/#!/martinhoyes/status/1179627464005279744" TargetMode="External" /><Relationship Id="rId177" Type="http://schemas.openxmlformats.org/officeDocument/2006/relationships/hyperlink" Target="https://twitter.com/#!/martinhoyes/status/1183617428737019904" TargetMode="External" /><Relationship Id="rId178" Type="http://schemas.openxmlformats.org/officeDocument/2006/relationships/comments" Target="../comments13.xml" /><Relationship Id="rId179" Type="http://schemas.openxmlformats.org/officeDocument/2006/relationships/vmlDrawing" Target="../drawings/vmlDrawing6.vml" /><Relationship Id="rId180" Type="http://schemas.openxmlformats.org/officeDocument/2006/relationships/table" Target="../tables/table23.xml" /><Relationship Id="rId18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justproductjobs.com/" TargetMode="External" /><Relationship Id="rId2" Type="http://schemas.openxmlformats.org/officeDocument/2006/relationships/hyperlink" Target="https://workremotely.io/" TargetMode="External" /><Relationship Id="rId3" Type="http://schemas.openxmlformats.org/officeDocument/2006/relationships/hyperlink" Target="http://www.wfh.io/" TargetMode="External" /><Relationship Id="rId4" Type="http://schemas.openxmlformats.org/officeDocument/2006/relationships/hyperlink" Target="https://weworkremotely.com/" TargetMode="External" /><Relationship Id="rId5" Type="http://schemas.openxmlformats.org/officeDocument/2006/relationships/hyperlink" Target="http://hiringremote.work/" TargetMode="External" /><Relationship Id="rId6" Type="http://schemas.openxmlformats.org/officeDocument/2006/relationships/hyperlink" Target="https://t.co/GUyV8yjMJB" TargetMode="External" /><Relationship Id="rId7" Type="http://schemas.openxmlformats.org/officeDocument/2006/relationships/hyperlink" Target="https://t.co/4jZ0ylksbx" TargetMode="External" /><Relationship Id="rId8" Type="http://schemas.openxmlformats.org/officeDocument/2006/relationships/hyperlink" Target="https://ethereum.network/" TargetMode="External" /><Relationship Id="rId9" Type="http://schemas.openxmlformats.org/officeDocument/2006/relationships/hyperlink" Target="https://t.co/Iqs1Ei0SU6" TargetMode="External" /><Relationship Id="rId10" Type="http://schemas.openxmlformats.org/officeDocument/2006/relationships/hyperlink" Target="https://t.co/6riI2eNuDg" TargetMode="External" /><Relationship Id="rId11" Type="http://schemas.openxmlformats.org/officeDocument/2006/relationships/hyperlink" Target="https://t.co/vPKkGKPZkb" TargetMode="External" /><Relationship Id="rId12" Type="http://schemas.openxmlformats.org/officeDocument/2006/relationships/hyperlink" Target="http://ninadicara.wordpress.com/" TargetMode="External" /><Relationship Id="rId13" Type="http://schemas.openxmlformats.org/officeDocument/2006/relationships/hyperlink" Target="https://t.co/QByBaXPSiv" TargetMode="External" /><Relationship Id="rId14" Type="http://schemas.openxmlformats.org/officeDocument/2006/relationships/hyperlink" Target="https://t.co/Ief54SF1Xp" TargetMode="External" /><Relationship Id="rId15" Type="http://schemas.openxmlformats.org/officeDocument/2006/relationships/hyperlink" Target="https://t.co/rp4VxXEoNJ" TargetMode="External" /><Relationship Id="rId16" Type="http://schemas.openxmlformats.org/officeDocument/2006/relationships/hyperlink" Target="http://osome.iuni.iu.edu/" TargetMode="External" /><Relationship Id="rId17" Type="http://schemas.openxmlformats.org/officeDocument/2006/relationships/hyperlink" Target="http://t.co/FsI1C76keg" TargetMode="External" /><Relationship Id="rId18" Type="http://schemas.openxmlformats.org/officeDocument/2006/relationships/hyperlink" Target="https://t.co/6qEpyK0ayF" TargetMode="External" /><Relationship Id="rId19" Type="http://schemas.openxmlformats.org/officeDocument/2006/relationships/hyperlink" Target="http://datafying.com.au/" TargetMode="External" /><Relationship Id="rId20" Type="http://schemas.openxmlformats.org/officeDocument/2006/relationships/hyperlink" Target="https://t.co/ogyNNcLAPQ" TargetMode="External" /><Relationship Id="rId21" Type="http://schemas.openxmlformats.org/officeDocument/2006/relationships/hyperlink" Target="https://t.co/K7IpYzPeS8" TargetMode="External" /><Relationship Id="rId22" Type="http://schemas.openxmlformats.org/officeDocument/2006/relationships/hyperlink" Target="https://t.co/tIXIXs3voq" TargetMode="External" /><Relationship Id="rId23" Type="http://schemas.openxmlformats.org/officeDocument/2006/relationships/hyperlink" Target="https://t.co/aWTYBp2SVY" TargetMode="External" /><Relationship Id="rId24" Type="http://schemas.openxmlformats.org/officeDocument/2006/relationships/hyperlink" Target="https://t.co/4NjuvScX5Y" TargetMode="External" /><Relationship Id="rId25" Type="http://schemas.openxmlformats.org/officeDocument/2006/relationships/hyperlink" Target="https://t.co/OEBqDra8tq" TargetMode="External" /><Relationship Id="rId26" Type="http://schemas.openxmlformats.org/officeDocument/2006/relationships/hyperlink" Target="https://t.co/18hgMjhHbh" TargetMode="External" /><Relationship Id="rId27" Type="http://schemas.openxmlformats.org/officeDocument/2006/relationships/hyperlink" Target="https://t.co/whWOh2EXzC" TargetMode="External" /><Relationship Id="rId28" Type="http://schemas.openxmlformats.org/officeDocument/2006/relationships/hyperlink" Target="https://t.co/lLX4kPuWTo" TargetMode="External" /><Relationship Id="rId29" Type="http://schemas.openxmlformats.org/officeDocument/2006/relationships/hyperlink" Target="https://seths.blog/" TargetMode="External" /><Relationship Id="rId30" Type="http://schemas.openxmlformats.org/officeDocument/2006/relationships/hyperlink" Target="https://t.co/XNadgOSinB" TargetMode="External" /><Relationship Id="rId31" Type="http://schemas.openxmlformats.org/officeDocument/2006/relationships/hyperlink" Target="https://t.co/0TVKD9JHT5" TargetMode="External" /><Relationship Id="rId32" Type="http://schemas.openxmlformats.org/officeDocument/2006/relationships/hyperlink" Target="http://www.linkedin.com/in/panetti" TargetMode="External" /><Relationship Id="rId33" Type="http://schemas.openxmlformats.org/officeDocument/2006/relationships/hyperlink" Target="https://t.co/AOUY1ITjar" TargetMode="External" /><Relationship Id="rId34" Type="http://schemas.openxmlformats.org/officeDocument/2006/relationships/hyperlink" Target="http://www.oprah.com/" TargetMode="External" /><Relationship Id="rId35" Type="http://schemas.openxmlformats.org/officeDocument/2006/relationships/hyperlink" Target="http://t.co/iNJbYTZdVq" TargetMode="External" /><Relationship Id="rId36" Type="http://schemas.openxmlformats.org/officeDocument/2006/relationships/hyperlink" Target="https://t.co/Jteu9ThUvL" TargetMode="External" /><Relationship Id="rId37" Type="http://schemas.openxmlformats.org/officeDocument/2006/relationships/hyperlink" Target="https://t.co/JYFAvFGB5a" TargetMode="External" /><Relationship Id="rId38" Type="http://schemas.openxmlformats.org/officeDocument/2006/relationships/hyperlink" Target="https://t.co/KI2eSpYVqF" TargetMode="External" /><Relationship Id="rId39" Type="http://schemas.openxmlformats.org/officeDocument/2006/relationships/hyperlink" Target="http://www.bersin.com/" TargetMode="External" /><Relationship Id="rId40" Type="http://schemas.openxmlformats.org/officeDocument/2006/relationships/hyperlink" Target="https://t.co/lCDVpuQz4r" TargetMode="External" /><Relationship Id="rId41" Type="http://schemas.openxmlformats.org/officeDocument/2006/relationships/hyperlink" Target="http://t.co/ip7xyMht94" TargetMode="External" /><Relationship Id="rId42" Type="http://schemas.openxmlformats.org/officeDocument/2006/relationships/hyperlink" Target="https://t.co/ip7xyLZShw" TargetMode="External" /><Relationship Id="rId43" Type="http://schemas.openxmlformats.org/officeDocument/2006/relationships/hyperlink" Target="https://t.co/jhrkNGenWD" TargetMode="External" /><Relationship Id="rId44" Type="http://schemas.openxmlformats.org/officeDocument/2006/relationships/hyperlink" Target="http://www.davidcorfield.info/" TargetMode="External" /><Relationship Id="rId45" Type="http://schemas.openxmlformats.org/officeDocument/2006/relationships/hyperlink" Target="http://t.co/kDECBIYqoP" TargetMode="External" /><Relationship Id="rId46" Type="http://schemas.openxmlformats.org/officeDocument/2006/relationships/hyperlink" Target="https://t.co/f54bDOQafL" TargetMode="External" /><Relationship Id="rId47" Type="http://schemas.openxmlformats.org/officeDocument/2006/relationships/hyperlink" Target="http://www.talentculture.com/" TargetMode="External" /><Relationship Id="rId48" Type="http://schemas.openxmlformats.org/officeDocument/2006/relationships/hyperlink" Target="https://www.linkedin.com/in/antoniovieirasantos" TargetMode="External" /><Relationship Id="rId49" Type="http://schemas.openxmlformats.org/officeDocument/2006/relationships/hyperlink" Target="http://t.co/TRHj8Q2u88" TargetMode="External" /><Relationship Id="rId50" Type="http://schemas.openxmlformats.org/officeDocument/2006/relationships/hyperlink" Target="https://www.ibm.com/watson/talent/" TargetMode="External" /><Relationship Id="rId51" Type="http://schemas.openxmlformats.org/officeDocument/2006/relationships/hyperlink" Target="http://www.talentculture.com/" TargetMode="External" /><Relationship Id="rId52" Type="http://schemas.openxmlformats.org/officeDocument/2006/relationships/hyperlink" Target="https://t.co/XT9ygcD8xU" TargetMode="External" /><Relationship Id="rId53" Type="http://schemas.openxmlformats.org/officeDocument/2006/relationships/hyperlink" Target="http://www.unleashgroup.io/" TargetMode="External" /><Relationship Id="rId54" Type="http://schemas.openxmlformats.org/officeDocument/2006/relationships/hyperlink" Target="https://t.co/c56cU0bujk" TargetMode="External" /><Relationship Id="rId55" Type="http://schemas.openxmlformats.org/officeDocument/2006/relationships/hyperlink" Target="http://www.trustsphere.com/" TargetMode="External" /><Relationship Id="rId56" Type="http://schemas.openxmlformats.org/officeDocument/2006/relationships/hyperlink" Target="http://www.manpowergroup.com/" TargetMode="External" /><Relationship Id="rId57" Type="http://schemas.openxmlformats.org/officeDocument/2006/relationships/hyperlink" Target="http://www.drtomas.com/" TargetMode="External" /><Relationship Id="rId58" Type="http://schemas.openxmlformats.org/officeDocument/2006/relationships/hyperlink" Target="http://www.hrdigital.be/" TargetMode="External" /><Relationship Id="rId59" Type="http://schemas.openxmlformats.org/officeDocument/2006/relationships/hyperlink" Target="http://www.redthreadresearch.com/" TargetMode="External" /><Relationship Id="rId60" Type="http://schemas.openxmlformats.org/officeDocument/2006/relationships/hyperlink" Target="https://uk.linkedin.com/in/davemillner" TargetMode="External" /><Relationship Id="rId61" Type="http://schemas.openxmlformats.org/officeDocument/2006/relationships/hyperlink" Target="https://t.co/UhhUCrpfIJ" TargetMode="External" /><Relationship Id="rId62" Type="http://schemas.openxmlformats.org/officeDocument/2006/relationships/hyperlink" Target="http://staciagarr.com/" TargetMode="External" /><Relationship Id="rId63" Type="http://schemas.openxmlformats.org/officeDocument/2006/relationships/hyperlink" Target="http://davidrgreen.com/" TargetMode="External" /><Relationship Id="rId64" Type="http://schemas.openxmlformats.org/officeDocument/2006/relationships/hyperlink" Target="http://t.co/3RRT2v6quT" TargetMode="External" /><Relationship Id="rId65" Type="http://schemas.openxmlformats.org/officeDocument/2006/relationships/hyperlink" Target="https://t.co/ex6g4MkH4e" TargetMode="External" /><Relationship Id="rId66" Type="http://schemas.openxmlformats.org/officeDocument/2006/relationships/hyperlink" Target="http://t.co/m1ENPXzsvI" TargetMode="External" /><Relationship Id="rId67" Type="http://schemas.openxmlformats.org/officeDocument/2006/relationships/hyperlink" Target="http://t.co/poWKZWUjR6" TargetMode="External" /><Relationship Id="rId68" Type="http://schemas.openxmlformats.org/officeDocument/2006/relationships/hyperlink" Target="http://www.trtech.ca/" TargetMode="External" /><Relationship Id="rId69" Type="http://schemas.openxmlformats.org/officeDocument/2006/relationships/hyperlink" Target="https://t.co/4dUtZlkLZl" TargetMode="External" /><Relationship Id="rId70" Type="http://schemas.openxmlformats.org/officeDocument/2006/relationships/hyperlink" Target="https://t.co/tdChvAZDDj" TargetMode="External" /><Relationship Id="rId71" Type="http://schemas.openxmlformats.org/officeDocument/2006/relationships/hyperlink" Target="https://t.co/txpASfRhbN" TargetMode="External" /><Relationship Id="rId72" Type="http://schemas.openxmlformats.org/officeDocument/2006/relationships/hyperlink" Target="http://t.co/GpnUdrPg" TargetMode="External" /><Relationship Id="rId73" Type="http://schemas.openxmlformats.org/officeDocument/2006/relationships/hyperlink" Target="http://www.hrexecutive.com/" TargetMode="External" /><Relationship Id="rId74" Type="http://schemas.openxmlformats.org/officeDocument/2006/relationships/hyperlink" Target="http://survivingleadership.blog/" TargetMode="External" /><Relationship Id="rId75" Type="http://schemas.openxmlformats.org/officeDocument/2006/relationships/hyperlink" Target="https://t.co/hGi6Gcfv7G" TargetMode="External" /><Relationship Id="rId76" Type="http://schemas.openxmlformats.org/officeDocument/2006/relationships/hyperlink" Target="https://pbs.twimg.com/profile_banners/778879071174307840/1474534657" TargetMode="External" /><Relationship Id="rId77" Type="http://schemas.openxmlformats.org/officeDocument/2006/relationships/hyperlink" Target="https://pbs.twimg.com/profile_banners/4904651914/1455482380" TargetMode="External" /><Relationship Id="rId78" Type="http://schemas.openxmlformats.org/officeDocument/2006/relationships/hyperlink" Target="https://pbs.twimg.com/profile_banners/2176790760/1565640456" TargetMode="External" /><Relationship Id="rId79" Type="http://schemas.openxmlformats.org/officeDocument/2006/relationships/hyperlink" Target="https://pbs.twimg.com/profile_banners/3015450400/1555937075" TargetMode="External" /><Relationship Id="rId80" Type="http://schemas.openxmlformats.org/officeDocument/2006/relationships/hyperlink" Target="https://pbs.twimg.com/profile_banners/889470784397299713/1500901457" TargetMode="External" /><Relationship Id="rId81" Type="http://schemas.openxmlformats.org/officeDocument/2006/relationships/hyperlink" Target="https://pbs.twimg.com/profile_banners/735912389091151872/1465674940" TargetMode="External" /><Relationship Id="rId82" Type="http://schemas.openxmlformats.org/officeDocument/2006/relationships/hyperlink" Target="https://pbs.twimg.com/profile_banners/3835365303/1454021422" TargetMode="External" /><Relationship Id="rId83" Type="http://schemas.openxmlformats.org/officeDocument/2006/relationships/hyperlink" Target="https://pbs.twimg.com/profile_banners/147664320/1543608858" TargetMode="External" /><Relationship Id="rId84" Type="http://schemas.openxmlformats.org/officeDocument/2006/relationships/hyperlink" Target="https://pbs.twimg.com/profile_banners/1144050390/1565856941" TargetMode="External" /><Relationship Id="rId85" Type="http://schemas.openxmlformats.org/officeDocument/2006/relationships/hyperlink" Target="https://pbs.twimg.com/profile_banners/774689518767181828/1556291092" TargetMode="External" /><Relationship Id="rId86" Type="http://schemas.openxmlformats.org/officeDocument/2006/relationships/hyperlink" Target="https://pbs.twimg.com/profile_banners/959659082956156928/1519402210" TargetMode="External" /><Relationship Id="rId87" Type="http://schemas.openxmlformats.org/officeDocument/2006/relationships/hyperlink" Target="https://pbs.twimg.com/profile_banners/2251514948/1527218654" TargetMode="External" /><Relationship Id="rId88" Type="http://schemas.openxmlformats.org/officeDocument/2006/relationships/hyperlink" Target="https://pbs.twimg.com/profile_banners/821243396/1548011993" TargetMode="External" /><Relationship Id="rId89" Type="http://schemas.openxmlformats.org/officeDocument/2006/relationships/hyperlink" Target="https://pbs.twimg.com/profile_banners/14074488/1566403744" TargetMode="External" /><Relationship Id="rId90" Type="http://schemas.openxmlformats.org/officeDocument/2006/relationships/hyperlink" Target="https://pbs.twimg.com/profile_banners/226698188/1569438645" TargetMode="External" /><Relationship Id="rId91" Type="http://schemas.openxmlformats.org/officeDocument/2006/relationships/hyperlink" Target="https://pbs.twimg.com/profile_banners/347721539/1539076600" TargetMode="External" /><Relationship Id="rId92" Type="http://schemas.openxmlformats.org/officeDocument/2006/relationships/hyperlink" Target="https://pbs.twimg.com/profile_banners/466083800/1444347866" TargetMode="External" /><Relationship Id="rId93" Type="http://schemas.openxmlformats.org/officeDocument/2006/relationships/hyperlink" Target="https://pbs.twimg.com/profile_banners/249156491/1553077779" TargetMode="External" /><Relationship Id="rId94" Type="http://schemas.openxmlformats.org/officeDocument/2006/relationships/hyperlink" Target="https://pbs.twimg.com/profile_banners/2589541577/1402153468" TargetMode="External" /><Relationship Id="rId95" Type="http://schemas.openxmlformats.org/officeDocument/2006/relationships/hyperlink" Target="https://pbs.twimg.com/profile_banners/288755234/1564490847" TargetMode="External" /><Relationship Id="rId96" Type="http://schemas.openxmlformats.org/officeDocument/2006/relationships/hyperlink" Target="https://pbs.twimg.com/profile_banners/187521608/1365222840" TargetMode="External" /><Relationship Id="rId97" Type="http://schemas.openxmlformats.org/officeDocument/2006/relationships/hyperlink" Target="https://pbs.twimg.com/profile_banners/1090566702/1363378161" TargetMode="External" /><Relationship Id="rId98" Type="http://schemas.openxmlformats.org/officeDocument/2006/relationships/hyperlink" Target="https://pbs.twimg.com/profile_banners/2550600458/1559991276" TargetMode="External" /><Relationship Id="rId99" Type="http://schemas.openxmlformats.org/officeDocument/2006/relationships/hyperlink" Target="https://pbs.twimg.com/profile_banners/2782310810/1539169321" TargetMode="External" /><Relationship Id="rId100" Type="http://schemas.openxmlformats.org/officeDocument/2006/relationships/hyperlink" Target="https://pbs.twimg.com/profile_banners/2341615700/1559064632" TargetMode="External" /><Relationship Id="rId101" Type="http://schemas.openxmlformats.org/officeDocument/2006/relationships/hyperlink" Target="https://pbs.twimg.com/profile_banners/1009744749400657920/1545337466" TargetMode="External" /><Relationship Id="rId102" Type="http://schemas.openxmlformats.org/officeDocument/2006/relationships/hyperlink" Target="https://pbs.twimg.com/profile_banners/140863074/1561515785" TargetMode="External" /><Relationship Id="rId103" Type="http://schemas.openxmlformats.org/officeDocument/2006/relationships/hyperlink" Target="https://pbs.twimg.com/profile_banners/24240392/1513077099" TargetMode="External" /><Relationship Id="rId104" Type="http://schemas.openxmlformats.org/officeDocument/2006/relationships/hyperlink" Target="https://pbs.twimg.com/profile_banners/88996071/1563224044" TargetMode="External" /><Relationship Id="rId105" Type="http://schemas.openxmlformats.org/officeDocument/2006/relationships/hyperlink" Target="https://pbs.twimg.com/profile_banners/1059273780/1552414634" TargetMode="External" /><Relationship Id="rId106" Type="http://schemas.openxmlformats.org/officeDocument/2006/relationships/hyperlink" Target="https://pbs.twimg.com/profile_banners/2196593472/1526360956" TargetMode="External" /><Relationship Id="rId107" Type="http://schemas.openxmlformats.org/officeDocument/2006/relationships/hyperlink" Target="https://pbs.twimg.com/profile_banners/7510262/1399134141" TargetMode="External" /><Relationship Id="rId108" Type="http://schemas.openxmlformats.org/officeDocument/2006/relationships/hyperlink" Target="https://pbs.twimg.com/profile_banners/16104051/1547330566" TargetMode="External" /><Relationship Id="rId109" Type="http://schemas.openxmlformats.org/officeDocument/2006/relationships/hyperlink" Target="https://pbs.twimg.com/profile_banners/17825445/1433445621" TargetMode="External" /><Relationship Id="rId110" Type="http://schemas.openxmlformats.org/officeDocument/2006/relationships/hyperlink" Target="https://pbs.twimg.com/profile_banners/21444327/1419283909" TargetMode="External" /><Relationship Id="rId111" Type="http://schemas.openxmlformats.org/officeDocument/2006/relationships/hyperlink" Target="https://pbs.twimg.com/profile_banners/388326064/1513269061" TargetMode="External" /><Relationship Id="rId112" Type="http://schemas.openxmlformats.org/officeDocument/2006/relationships/hyperlink" Target="https://pbs.twimg.com/profile_banners/14366825/1403889264" TargetMode="External" /><Relationship Id="rId113" Type="http://schemas.openxmlformats.org/officeDocument/2006/relationships/hyperlink" Target="https://pbs.twimg.com/profile_banners/19557673/1553267727" TargetMode="External" /><Relationship Id="rId114" Type="http://schemas.openxmlformats.org/officeDocument/2006/relationships/hyperlink" Target="https://pbs.twimg.com/profile_banners/19397785/1419227197" TargetMode="External" /><Relationship Id="rId115" Type="http://schemas.openxmlformats.org/officeDocument/2006/relationships/hyperlink" Target="https://pbs.twimg.com/profile_banners/21198456/1487008014" TargetMode="External" /><Relationship Id="rId116" Type="http://schemas.openxmlformats.org/officeDocument/2006/relationships/hyperlink" Target="https://pbs.twimg.com/profile_banners/717705800672628737/1459951343" TargetMode="External" /><Relationship Id="rId117" Type="http://schemas.openxmlformats.org/officeDocument/2006/relationships/hyperlink" Target="https://pbs.twimg.com/profile_banners/1042080849070620672/1537287175" TargetMode="External" /><Relationship Id="rId118" Type="http://schemas.openxmlformats.org/officeDocument/2006/relationships/hyperlink" Target="https://pbs.twimg.com/profile_banners/276089316/1449514138" TargetMode="External" /><Relationship Id="rId119" Type="http://schemas.openxmlformats.org/officeDocument/2006/relationships/hyperlink" Target="https://pbs.twimg.com/profile_banners/728620325710213121/1553705417" TargetMode="External" /><Relationship Id="rId120" Type="http://schemas.openxmlformats.org/officeDocument/2006/relationships/hyperlink" Target="https://pbs.twimg.com/profile_banners/190381585/1554836875" TargetMode="External" /><Relationship Id="rId121" Type="http://schemas.openxmlformats.org/officeDocument/2006/relationships/hyperlink" Target="https://pbs.twimg.com/profile_banners/18770865/1555672097" TargetMode="External" /><Relationship Id="rId122" Type="http://schemas.openxmlformats.org/officeDocument/2006/relationships/hyperlink" Target="https://pbs.twimg.com/profile_banners/22474467/1441405409" TargetMode="External" /><Relationship Id="rId123" Type="http://schemas.openxmlformats.org/officeDocument/2006/relationships/hyperlink" Target="https://pbs.twimg.com/profile_banners/3084530025/1454964948" TargetMode="External" /><Relationship Id="rId124" Type="http://schemas.openxmlformats.org/officeDocument/2006/relationships/hyperlink" Target="https://pbs.twimg.com/profile_banners/137705522/1430443985" TargetMode="External" /><Relationship Id="rId125" Type="http://schemas.openxmlformats.org/officeDocument/2006/relationships/hyperlink" Target="https://pbs.twimg.com/profile_banners/878577432/1559943875" TargetMode="External" /><Relationship Id="rId126" Type="http://schemas.openxmlformats.org/officeDocument/2006/relationships/hyperlink" Target="https://pbs.twimg.com/profile_banners/38706540/1564112601" TargetMode="External" /><Relationship Id="rId127" Type="http://schemas.openxmlformats.org/officeDocument/2006/relationships/hyperlink" Target="https://pbs.twimg.com/profile_banners/21213658/1553270306" TargetMode="External" /><Relationship Id="rId128" Type="http://schemas.openxmlformats.org/officeDocument/2006/relationships/hyperlink" Target="https://pbs.twimg.com/profile_banners/19485870/1572102729" TargetMode="External" /><Relationship Id="rId129" Type="http://schemas.openxmlformats.org/officeDocument/2006/relationships/hyperlink" Target="https://pbs.twimg.com/profile_banners/2445541970/1561153834" TargetMode="External" /><Relationship Id="rId130" Type="http://schemas.openxmlformats.org/officeDocument/2006/relationships/hyperlink" Target="https://pbs.twimg.com/profile_banners/38187092/1565012508" TargetMode="External" /><Relationship Id="rId131" Type="http://schemas.openxmlformats.org/officeDocument/2006/relationships/hyperlink" Target="https://pbs.twimg.com/profile_banners/22634164/1553127722" TargetMode="External" /><Relationship Id="rId132" Type="http://schemas.openxmlformats.org/officeDocument/2006/relationships/hyperlink" Target="https://pbs.twimg.com/profile_banners/276388413/1564659065" TargetMode="External" /><Relationship Id="rId133" Type="http://schemas.openxmlformats.org/officeDocument/2006/relationships/hyperlink" Target="https://pbs.twimg.com/profile_banners/89371670/1555600974" TargetMode="External" /><Relationship Id="rId134" Type="http://schemas.openxmlformats.org/officeDocument/2006/relationships/hyperlink" Target="https://pbs.twimg.com/profile_banners/362243400/1559894317" TargetMode="External" /><Relationship Id="rId135" Type="http://schemas.openxmlformats.org/officeDocument/2006/relationships/hyperlink" Target="https://pbs.twimg.com/profile_banners/274308358/1569219429" TargetMode="External" /><Relationship Id="rId136" Type="http://schemas.openxmlformats.org/officeDocument/2006/relationships/hyperlink" Target="https://pbs.twimg.com/profile_banners/135421237/1568926716" TargetMode="External" /><Relationship Id="rId137" Type="http://schemas.openxmlformats.org/officeDocument/2006/relationships/hyperlink" Target="https://pbs.twimg.com/profile_banners/776463631261327360/1508828367" TargetMode="External" /><Relationship Id="rId138" Type="http://schemas.openxmlformats.org/officeDocument/2006/relationships/hyperlink" Target="https://pbs.twimg.com/profile_banners/942783393993056256/1536549915" TargetMode="External" /><Relationship Id="rId139" Type="http://schemas.openxmlformats.org/officeDocument/2006/relationships/hyperlink" Target="https://pbs.twimg.com/profile_banners/95711125/1540286756" TargetMode="External" /><Relationship Id="rId140" Type="http://schemas.openxmlformats.org/officeDocument/2006/relationships/hyperlink" Target="https://pbs.twimg.com/profile_banners/76728759/1540856683" TargetMode="External" /><Relationship Id="rId141" Type="http://schemas.openxmlformats.org/officeDocument/2006/relationships/hyperlink" Target="https://pbs.twimg.com/profile_banners/241279251/1434397805" TargetMode="External" /><Relationship Id="rId142" Type="http://schemas.openxmlformats.org/officeDocument/2006/relationships/hyperlink" Target="https://pbs.twimg.com/profile_banners/958587145/1523737518" TargetMode="External" /><Relationship Id="rId143" Type="http://schemas.openxmlformats.org/officeDocument/2006/relationships/hyperlink" Target="https://pbs.twimg.com/profile_banners/19992977/1552296413" TargetMode="External" /><Relationship Id="rId144" Type="http://schemas.openxmlformats.org/officeDocument/2006/relationships/hyperlink" Target="https://pbs.twimg.com/profile_banners/19496567/1560569493" TargetMode="External" /><Relationship Id="rId145" Type="http://schemas.openxmlformats.org/officeDocument/2006/relationships/hyperlink" Target="https://pbs.twimg.com/profile_banners/1760431/1398714961" TargetMode="External" /><Relationship Id="rId146" Type="http://schemas.openxmlformats.org/officeDocument/2006/relationships/hyperlink" Target="https://pbs.twimg.com/profile_banners/1176881850/1428437687" TargetMode="External" /><Relationship Id="rId147" Type="http://schemas.openxmlformats.org/officeDocument/2006/relationships/hyperlink" Target="https://pbs.twimg.com/profile_banners/16267003/1568396776" TargetMode="External" /><Relationship Id="rId148" Type="http://schemas.openxmlformats.org/officeDocument/2006/relationships/hyperlink" Target="https://pbs.twimg.com/profile_banners/2205314772/1404747466" TargetMode="External" /><Relationship Id="rId149" Type="http://schemas.openxmlformats.org/officeDocument/2006/relationships/hyperlink" Target="https://pbs.twimg.com/profile_banners/56995054/1520961034" TargetMode="External" /><Relationship Id="rId150" Type="http://schemas.openxmlformats.org/officeDocument/2006/relationships/hyperlink" Target="https://pbs.twimg.com/profile_banners/21697102/1532894592" TargetMode="External" /><Relationship Id="rId151" Type="http://schemas.openxmlformats.org/officeDocument/2006/relationships/hyperlink" Target="https://pbs.twimg.com/profile_banners/1387547190/1561556480" TargetMode="External" /><Relationship Id="rId152" Type="http://schemas.openxmlformats.org/officeDocument/2006/relationships/hyperlink" Target="https://pbs.twimg.com/profile_banners/218600278/1565016717" TargetMode="External" /><Relationship Id="rId153" Type="http://schemas.openxmlformats.org/officeDocument/2006/relationships/hyperlink" Target="https://pbs.twimg.com/profile_banners/465785226/1514301488" TargetMode="External" /><Relationship Id="rId154" Type="http://schemas.openxmlformats.org/officeDocument/2006/relationships/hyperlink" Target="https://pbs.twimg.com/profile_banners/14211474/1526253531"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8/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3/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5/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6/bg.gif"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6/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7/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5/bg.gif"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6/bg.gif" TargetMode="External" /><Relationship Id="rId201" Type="http://schemas.openxmlformats.org/officeDocument/2006/relationships/hyperlink" Target="http://abs.twimg.com/images/themes/theme5/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5/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0/bg.gif"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3/bg.gif"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2/bg.gif"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2/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5/bg.png"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pbs.twimg.com/profile_images/818685892089020417/xJrJx_u2_normal.jpg" TargetMode="External" /><Relationship Id="rId240" Type="http://schemas.openxmlformats.org/officeDocument/2006/relationships/hyperlink" Target="http://pbs.twimg.com/profile_images/698968713438085120/2KGJRS8C_normal.png" TargetMode="External" /><Relationship Id="rId241" Type="http://schemas.openxmlformats.org/officeDocument/2006/relationships/hyperlink" Target="http://pbs.twimg.com/profile_images/632300806193180673/4jcAXRKn_normal.png" TargetMode="External" /><Relationship Id="rId242" Type="http://schemas.openxmlformats.org/officeDocument/2006/relationships/hyperlink" Target="http://pbs.twimg.com/profile_images/1131632482674020353/AimW2Qqu_normal.png" TargetMode="External" /><Relationship Id="rId243" Type="http://schemas.openxmlformats.org/officeDocument/2006/relationships/hyperlink" Target="http://pbs.twimg.com/profile_images/1126491771733671939/3LWY95zP_normal.png" TargetMode="External" /><Relationship Id="rId244" Type="http://schemas.openxmlformats.org/officeDocument/2006/relationships/hyperlink" Target="http://pbs.twimg.com/profile_images/889471060155957248/NAdDEUqM_normal.jpg" TargetMode="External" /><Relationship Id="rId245" Type="http://schemas.openxmlformats.org/officeDocument/2006/relationships/hyperlink" Target="http://pbs.twimg.com/profile_images/737486245413158912/uLpr_3o6_normal.jpg" TargetMode="External" /><Relationship Id="rId246" Type="http://schemas.openxmlformats.org/officeDocument/2006/relationships/hyperlink" Target="http://pbs.twimg.com/profile_images/791372723133882368/LYJwkiW4_normal.jpg" TargetMode="External" /><Relationship Id="rId247" Type="http://schemas.openxmlformats.org/officeDocument/2006/relationships/hyperlink" Target="http://pbs.twimg.com/profile_images/1107951518743961601/FPcCa8Wy_normal.jpg" TargetMode="External" /><Relationship Id="rId248" Type="http://schemas.openxmlformats.org/officeDocument/2006/relationships/hyperlink" Target="http://pbs.twimg.com/profile_images/1161914640361594882/Yd3kZB4-_normal.jpg" TargetMode="External" /><Relationship Id="rId249" Type="http://schemas.openxmlformats.org/officeDocument/2006/relationships/hyperlink" Target="http://pbs.twimg.com/profile_images/966759182589308928/s5rZXoWk_normal.jpg" TargetMode="External" /><Relationship Id="rId250" Type="http://schemas.openxmlformats.org/officeDocument/2006/relationships/hyperlink" Target="http://pbs.twimg.com/profile_images/967068535661850624/AwKlCcTl_normal.jpg" TargetMode="External" /><Relationship Id="rId251" Type="http://schemas.openxmlformats.org/officeDocument/2006/relationships/hyperlink" Target="http://pbs.twimg.com/profile_images/503093797194973184/16HP_Omb_normal.jpeg" TargetMode="External" /><Relationship Id="rId252" Type="http://schemas.openxmlformats.org/officeDocument/2006/relationships/hyperlink" Target="http://pbs.twimg.com/profile_images/1099214052625133568/Yh-WFywr_normal.png" TargetMode="External" /><Relationship Id="rId253" Type="http://schemas.openxmlformats.org/officeDocument/2006/relationships/hyperlink" Target="http://pbs.twimg.com/profile_images/1164207532988141568/ZYdjQX5v_normal.jpg" TargetMode="External" /><Relationship Id="rId254" Type="http://schemas.openxmlformats.org/officeDocument/2006/relationships/hyperlink" Target="http://pbs.twimg.com/profile_images/1056860306260062208/JpnJ1CMy_normal.jpg" TargetMode="External" /><Relationship Id="rId255" Type="http://schemas.openxmlformats.org/officeDocument/2006/relationships/hyperlink" Target="http://pbs.twimg.com/profile_images/1079848045968265216/ZAw7SPQn_normal.jpg" TargetMode="External" /><Relationship Id="rId256" Type="http://schemas.openxmlformats.org/officeDocument/2006/relationships/hyperlink" Target="http://pbs.twimg.com/profile_images/586047194848833537/pLfVn5MP_normal.jpg" TargetMode="External" /><Relationship Id="rId257" Type="http://schemas.openxmlformats.org/officeDocument/2006/relationships/hyperlink" Target="http://pbs.twimg.com/profile_images/540517535246868480/1nBA3JGj_normal.jpeg" TargetMode="External" /><Relationship Id="rId258" Type="http://schemas.openxmlformats.org/officeDocument/2006/relationships/hyperlink" Target="http://pbs.twimg.com/profile_images/475292134401011712/aPEdzaL4_normal.png" TargetMode="External" /><Relationship Id="rId259" Type="http://schemas.openxmlformats.org/officeDocument/2006/relationships/hyperlink" Target="http://pbs.twimg.com/profile_images/1048948642231570437/rJyDfAOW_normal.jpg" TargetMode="External" /><Relationship Id="rId260" Type="http://schemas.openxmlformats.org/officeDocument/2006/relationships/hyperlink" Target="http://pbs.twimg.com/profile_images/1121762921/viewer_normal.png" TargetMode="External" /><Relationship Id="rId261" Type="http://schemas.openxmlformats.org/officeDocument/2006/relationships/hyperlink" Target="http://pbs.twimg.com/profile_images/3577885392/5e53fffacf94506a319c0a99acedebc0_normal.jpeg" TargetMode="External" /><Relationship Id="rId262" Type="http://schemas.openxmlformats.org/officeDocument/2006/relationships/hyperlink" Target="http://pbs.twimg.com/profile_images/1044184693128794113/E58ZmBzw_normal.jpg" TargetMode="External" /><Relationship Id="rId263" Type="http://schemas.openxmlformats.org/officeDocument/2006/relationships/hyperlink" Target="http://pbs.twimg.com/profile_images/1049979064767803392/U76q-hCq_normal.jpg" TargetMode="External" /><Relationship Id="rId264" Type="http://schemas.openxmlformats.org/officeDocument/2006/relationships/hyperlink" Target="http://pbs.twimg.com/profile_images/1031636970600984576/NYCizU6V_normal.jpg" TargetMode="External" /><Relationship Id="rId265" Type="http://schemas.openxmlformats.org/officeDocument/2006/relationships/hyperlink" Target="http://pbs.twimg.com/profile_images/1075849698869694465/VXK4ko1x_normal.jpg" TargetMode="External" /><Relationship Id="rId266" Type="http://schemas.openxmlformats.org/officeDocument/2006/relationships/hyperlink" Target="http://pbs.twimg.com/profile_images/1143706210790760454/BBZFP59m_normal.jpg" TargetMode="External" /><Relationship Id="rId267" Type="http://schemas.openxmlformats.org/officeDocument/2006/relationships/hyperlink" Target="http://pbs.twimg.com/profile_images/939552382425419776/rPXDrfqn_normal.jpg" TargetMode="External" /><Relationship Id="rId268" Type="http://schemas.openxmlformats.org/officeDocument/2006/relationships/hyperlink" Target="http://pbs.twimg.com/profile_images/1150872676958953473/X1gkBdpm_normal.png" TargetMode="External" /><Relationship Id="rId269" Type="http://schemas.openxmlformats.org/officeDocument/2006/relationships/hyperlink" Target="http://pbs.twimg.com/profile_images/657898413913083904/U0uvDqz5_normal.jpg" TargetMode="External" /><Relationship Id="rId270" Type="http://schemas.openxmlformats.org/officeDocument/2006/relationships/hyperlink" Target="http://pbs.twimg.com/profile_images/1099048461197082626/G3ZddKYU_normal.png" TargetMode="External" /><Relationship Id="rId271" Type="http://schemas.openxmlformats.org/officeDocument/2006/relationships/hyperlink" Target="http://pbs.twimg.com/profile_images/693488212807933952/vP0mGc3C_normal.jpg" TargetMode="External" /><Relationship Id="rId272" Type="http://schemas.openxmlformats.org/officeDocument/2006/relationships/hyperlink" Target="http://pbs.twimg.com/profile_images/456123187420352512/OgweGphe_normal.png" TargetMode="External" /><Relationship Id="rId273" Type="http://schemas.openxmlformats.org/officeDocument/2006/relationships/hyperlink" Target="http://pbs.twimg.com/profile_images/935270007331749888/xZNXud5R_normal.jpg" TargetMode="External" /><Relationship Id="rId274" Type="http://schemas.openxmlformats.org/officeDocument/2006/relationships/hyperlink" Target="http://pbs.twimg.com/profile_images/547144584656994304/fnWvP9Qb_normal.png" TargetMode="External" /><Relationship Id="rId275" Type="http://schemas.openxmlformats.org/officeDocument/2006/relationships/hyperlink" Target="http://pbs.twimg.com/profile_images/941334165080834048/bPhq_Yk0_normal.jpg" TargetMode="External" /><Relationship Id="rId276" Type="http://schemas.openxmlformats.org/officeDocument/2006/relationships/hyperlink" Target="http://pbs.twimg.com/profile_images/476145890797699073/U0cLtYdo_normal.png" TargetMode="External" /><Relationship Id="rId277" Type="http://schemas.openxmlformats.org/officeDocument/2006/relationships/hyperlink" Target="http://pbs.twimg.com/profile_images/1109111343221608450/ptf6tOqN_normal.jpg" TargetMode="External" /><Relationship Id="rId278" Type="http://schemas.openxmlformats.org/officeDocument/2006/relationships/hyperlink" Target="http://pbs.twimg.com/profile_images/1123359369570148353/Mh-Rf4Sk_normal.jpg" TargetMode="External" /><Relationship Id="rId279" Type="http://schemas.openxmlformats.org/officeDocument/2006/relationships/hyperlink" Target="http://pbs.twimg.com/profile_images/1129083650342043653/aho-lSaS_normal.png" TargetMode="External" /><Relationship Id="rId280" Type="http://schemas.openxmlformats.org/officeDocument/2006/relationships/hyperlink" Target="http://pbs.twimg.com/profile_images/724539694311178242/G0cqd40Z_normal.jpg" TargetMode="External" /><Relationship Id="rId281" Type="http://schemas.openxmlformats.org/officeDocument/2006/relationships/hyperlink" Target="http://pbs.twimg.com/profile_images/911314529673469952/Dqt6eOeV_normal.jpg" TargetMode="External" /><Relationship Id="rId282" Type="http://schemas.openxmlformats.org/officeDocument/2006/relationships/hyperlink" Target="http://pbs.twimg.com/profile_images/1042081992819531777/PeDbzuRe_normal.jpg" TargetMode="External" /><Relationship Id="rId283" Type="http://schemas.openxmlformats.org/officeDocument/2006/relationships/hyperlink" Target="http://pbs.twimg.com/profile_images/673937044347850752/Bt89Y00v_normal.jpg" TargetMode="External" /><Relationship Id="rId284" Type="http://schemas.openxmlformats.org/officeDocument/2006/relationships/hyperlink" Target="http://pbs.twimg.com/profile_images/1095882994101846016/GiMm9pNL_normal.jpg" TargetMode="External" /><Relationship Id="rId285" Type="http://schemas.openxmlformats.org/officeDocument/2006/relationships/hyperlink" Target="http://pbs.twimg.com/profile_images/728622687174709248/sThucmwt_normal.jpg" TargetMode="External" /><Relationship Id="rId286" Type="http://schemas.openxmlformats.org/officeDocument/2006/relationships/hyperlink" Target="http://pbs.twimg.com/profile_images/743075793794793474/kweA7Tf5_normal.jpg" TargetMode="External" /><Relationship Id="rId287" Type="http://schemas.openxmlformats.org/officeDocument/2006/relationships/hyperlink" Target="http://pbs.twimg.com/profile_images/911320052560838656/_P6x0FVc_normal.jpg" TargetMode="External" /><Relationship Id="rId288" Type="http://schemas.openxmlformats.org/officeDocument/2006/relationships/hyperlink" Target="http://pbs.twimg.com/profile_images/1080645469628289024/oPENzlpP_normal.jpg" TargetMode="External" /><Relationship Id="rId289" Type="http://schemas.openxmlformats.org/officeDocument/2006/relationships/hyperlink" Target="http://pbs.twimg.com/profile_images/1150273850363408384/1TANPGZQ_normal.jpg" TargetMode="External" /><Relationship Id="rId290" Type="http://schemas.openxmlformats.org/officeDocument/2006/relationships/hyperlink" Target="http://pbs.twimg.com/profile_images/596334818817921026/ywmrXoUO_normal.png" TargetMode="External" /><Relationship Id="rId291" Type="http://schemas.openxmlformats.org/officeDocument/2006/relationships/hyperlink" Target="http://pbs.twimg.com/profile_images/822249357294575618/ICjm7fn__normal.jpg" TargetMode="External" /><Relationship Id="rId292" Type="http://schemas.openxmlformats.org/officeDocument/2006/relationships/hyperlink" Target="http://pbs.twimg.com/profile_images/1137113021027774464/PwS8bAGK_normal.png" TargetMode="External" /><Relationship Id="rId293" Type="http://schemas.openxmlformats.org/officeDocument/2006/relationships/hyperlink" Target="http://pbs.twimg.com/profile_images/513113373815623680/-lRdjRna_normal.jpeg" TargetMode="External" /><Relationship Id="rId294" Type="http://schemas.openxmlformats.org/officeDocument/2006/relationships/hyperlink" Target="http://pbs.twimg.com/profile_images/760239205351948288/ltra6HWE_normal.jpg" TargetMode="External" /><Relationship Id="rId295" Type="http://schemas.openxmlformats.org/officeDocument/2006/relationships/hyperlink" Target="http://pbs.twimg.com/profile_images/855125549810712576/QQdRRFep_normal.jpg" TargetMode="External" /><Relationship Id="rId296" Type="http://schemas.openxmlformats.org/officeDocument/2006/relationships/hyperlink" Target="http://pbs.twimg.com/profile_images/1188476908008292352/K8s-QNo6_normal.jpg" TargetMode="External" /><Relationship Id="rId297" Type="http://schemas.openxmlformats.org/officeDocument/2006/relationships/hyperlink" Target="http://pbs.twimg.com/profile_images/459034422688227328/9bqwYpmR_normal.jpeg" TargetMode="External" /><Relationship Id="rId298" Type="http://schemas.openxmlformats.org/officeDocument/2006/relationships/hyperlink" Target="http://pbs.twimg.com/profile_images/1026539374098305024/J9hJQLPZ_normal.jpg" TargetMode="External" /><Relationship Id="rId299" Type="http://schemas.openxmlformats.org/officeDocument/2006/relationships/hyperlink" Target="http://pbs.twimg.com/profile_images/745596307864174594/YKw8yQNt_normal.jpg" TargetMode="External" /><Relationship Id="rId300" Type="http://schemas.openxmlformats.org/officeDocument/2006/relationships/hyperlink" Target="http://pbs.twimg.com/profile_images/2758030206/287b99f1a9e5ff9f5403e80c25c5b792_normal.jpeg" TargetMode="External" /><Relationship Id="rId301" Type="http://schemas.openxmlformats.org/officeDocument/2006/relationships/hyperlink" Target="http://pbs.twimg.com/profile_images/1092446698385952774/rrlbpDkH_normal.jpg" TargetMode="External" /><Relationship Id="rId302" Type="http://schemas.openxmlformats.org/officeDocument/2006/relationships/hyperlink" Target="http://pbs.twimg.com/profile_images/645218322498383873/PLJPlMOR_normal.jpg" TargetMode="External" /><Relationship Id="rId303" Type="http://schemas.openxmlformats.org/officeDocument/2006/relationships/hyperlink" Target="http://pbs.twimg.com/profile_images/673225755891920896/GB_y3BDg_normal.jpg" TargetMode="External" /><Relationship Id="rId304" Type="http://schemas.openxmlformats.org/officeDocument/2006/relationships/hyperlink" Target="http://pbs.twimg.com/profile_images/1179392628309348357/b2YPdERs_normal.jpg" TargetMode="External" /><Relationship Id="rId305" Type="http://schemas.openxmlformats.org/officeDocument/2006/relationships/hyperlink" Target="http://pbs.twimg.com/profile_images/1145661313055637504/U1H4Jczr_normal.png" TargetMode="External" /><Relationship Id="rId306" Type="http://schemas.openxmlformats.org/officeDocument/2006/relationships/hyperlink" Target="http://pbs.twimg.com/profile_images/1139626877428142080/cKtu9nzU_normal.png" TargetMode="External" /><Relationship Id="rId307" Type="http://schemas.openxmlformats.org/officeDocument/2006/relationships/hyperlink" Target="http://pbs.twimg.com/profile_images/776464213216821249/wvzx75r5_normal.jpg" TargetMode="External" /><Relationship Id="rId308" Type="http://schemas.openxmlformats.org/officeDocument/2006/relationships/hyperlink" Target="http://pbs.twimg.com/profile_images/1038991957840646146/-IimS6Ds_normal.jpg" TargetMode="External" /><Relationship Id="rId309" Type="http://schemas.openxmlformats.org/officeDocument/2006/relationships/hyperlink" Target="http://pbs.twimg.com/profile_images/1054665011208089600/_bSiljTl_normal.jpg" TargetMode="External" /><Relationship Id="rId310" Type="http://schemas.openxmlformats.org/officeDocument/2006/relationships/hyperlink" Target="http://pbs.twimg.com/profile_images/1116860652117565440/z2CGCzGM_normal.png" TargetMode="External" /><Relationship Id="rId311" Type="http://schemas.openxmlformats.org/officeDocument/2006/relationships/hyperlink" Target="http://pbs.twimg.com/profile_images/378800000635764436/4d6e050bd668913fd01c2c9a5e0d3a11_normal.jpeg" TargetMode="External" /><Relationship Id="rId312" Type="http://schemas.openxmlformats.org/officeDocument/2006/relationships/hyperlink" Target="http://pbs.twimg.com/profile_images/798472848704700416/eIZ_BDwn_normal.jpg" TargetMode="External" /><Relationship Id="rId313" Type="http://schemas.openxmlformats.org/officeDocument/2006/relationships/hyperlink" Target="http://pbs.twimg.com/profile_images/780451899040342020/t5Fwh2GQ_normal.jpg" TargetMode="External" /><Relationship Id="rId314" Type="http://schemas.openxmlformats.org/officeDocument/2006/relationships/hyperlink" Target="http://pbs.twimg.com/profile_images/1104020099638407168/qy4kHytW_normal.png" TargetMode="External" /><Relationship Id="rId315" Type="http://schemas.openxmlformats.org/officeDocument/2006/relationships/hyperlink" Target="http://pbs.twimg.com/profile_images/1177818662285086720/OX8mqnsR_normal.jpg" TargetMode="External" /><Relationship Id="rId316" Type="http://schemas.openxmlformats.org/officeDocument/2006/relationships/hyperlink" Target="http://pbs.twimg.com/profile_images/572829775527600130/bqi48raI_normal.jpeg" TargetMode="External" /><Relationship Id="rId317" Type="http://schemas.openxmlformats.org/officeDocument/2006/relationships/hyperlink" Target="http://pbs.twimg.com/profile_images/3186634821/61951b4daabb880e32942ddd3c9518fc_normal.jpeg" TargetMode="External" /><Relationship Id="rId318" Type="http://schemas.openxmlformats.org/officeDocument/2006/relationships/hyperlink" Target="http://pbs.twimg.com/profile_images/465966833070112768/F6-U7OZf_normal.jpeg" TargetMode="External" /><Relationship Id="rId319" Type="http://schemas.openxmlformats.org/officeDocument/2006/relationships/hyperlink" Target="http://pbs.twimg.com/profile_images/3253129025/fdf1602c7ec05ab531382673990b9486_normal.jpeg" TargetMode="External" /><Relationship Id="rId320" Type="http://schemas.openxmlformats.org/officeDocument/2006/relationships/hyperlink" Target="http://pbs.twimg.com/profile_images/1148720994590195712/0gySboe7_normal.png" TargetMode="External" /><Relationship Id="rId321" Type="http://schemas.openxmlformats.org/officeDocument/2006/relationships/hyperlink" Target="http://pbs.twimg.com/profile_images/775489244936581120/6dRw-EzR_normal.jpg" TargetMode="External" /><Relationship Id="rId322" Type="http://schemas.openxmlformats.org/officeDocument/2006/relationships/hyperlink" Target="http://pbs.twimg.com/profile_images/700002718241296384/tBkGjcsU_normal.jpg" TargetMode="External" /><Relationship Id="rId323" Type="http://schemas.openxmlformats.org/officeDocument/2006/relationships/hyperlink" Target="http://pbs.twimg.com/profile_images/1019548967384821760/Plx0d0Q-_normal.jpg" TargetMode="External" /><Relationship Id="rId324" Type="http://schemas.openxmlformats.org/officeDocument/2006/relationships/hyperlink" Target="http://pbs.twimg.com/profile_images/1027773893753200641/_yQO_hEn_normal.jpg" TargetMode="External" /><Relationship Id="rId325" Type="http://schemas.openxmlformats.org/officeDocument/2006/relationships/hyperlink" Target="http://pbs.twimg.com/profile_images/1164175625256677376/LIMV_eeO_normal.jpg" TargetMode="External" /><Relationship Id="rId326" Type="http://schemas.openxmlformats.org/officeDocument/2006/relationships/hyperlink" Target="http://pbs.twimg.com/profile_images/945675089009295360/oucR7ofS_normal.jpg" TargetMode="External" /><Relationship Id="rId327" Type="http://schemas.openxmlformats.org/officeDocument/2006/relationships/hyperlink" Target="http://pbs.twimg.com/profile_images/2869484348/9ffaeb3cd186c9dc6ff174fa81b4bb9c_normal.jpeg" TargetMode="External" /><Relationship Id="rId328" Type="http://schemas.openxmlformats.org/officeDocument/2006/relationships/hyperlink" Target="https://twitter.com/justproductjobs" TargetMode="External" /><Relationship Id="rId329" Type="http://schemas.openxmlformats.org/officeDocument/2006/relationships/hyperlink" Target="https://twitter.com/workremotelyio" TargetMode="External" /><Relationship Id="rId330" Type="http://schemas.openxmlformats.org/officeDocument/2006/relationships/hyperlink" Target="https://twitter.com/wfhio" TargetMode="External" /><Relationship Id="rId331" Type="http://schemas.openxmlformats.org/officeDocument/2006/relationships/hyperlink" Target="https://twitter.com/weworkremotely" TargetMode="External" /><Relationship Id="rId332" Type="http://schemas.openxmlformats.org/officeDocument/2006/relationships/hyperlink" Target="https://twitter.com/hiringremote" TargetMode="External" /><Relationship Id="rId333" Type="http://schemas.openxmlformats.org/officeDocument/2006/relationships/hyperlink" Target="https://twitter.com/workrolldotcom" TargetMode="External" /><Relationship Id="rId334" Type="http://schemas.openxmlformats.org/officeDocument/2006/relationships/hyperlink" Target="https://twitter.com/iheartremotewk" TargetMode="External" /><Relationship Id="rId335" Type="http://schemas.openxmlformats.org/officeDocument/2006/relationships/hyperlink" Target="https://twitter.com/ethereumnetw" TargetMode="External" /><Relationship Id="rId336" Type="http://schemas.openxmlformats.org/officeDocument/2006/relationships/hyperlink" Target="https://twitter.com/rageonmeh" TargetMode="External" /><Relationship Id="rId337" Type="http://schemas.openxmlformats.org/officeDocument/2006/relationships/hyperlink" Target="https://twitter.com/jarradhope" TargetMode="External" /><Relationship Id="rId338" Type="http://schemas.openxmlformats.org/officeDocument/2006/relationships/hyperlink" Target="https://twitter.com/ethstatus" TargetMode="External" /><Relationship Id="rId339" Type="http://schemas.openxmlformats.org/officeDocument/2006/relationships/hyperlink" Target="https://twitter.com/how_to_coin" TargetMode="External" /><Relationship Id="rId340" Type="http://schemas.openxmlformats.org/officeDocument/2006/relationships/hyperlink" Target="https://twitter.com/polinode" TargetMode="External" /><Relationship Id="rId341" Type="http://schemas.openxmlformats.org/officeDocument/2006/relationships/hyperlink" Target="https://twitter.com/xd17ma" TargetMode="External" /><Relationship Id="rId342" Type="http://schemas.openxmlformats.org/officeDocument/2006/relationships/hyperlink" Target="https://twitter.com/_holographer_" TargetMode="External" /><Relationship Id="rId343" Type="http://schemas.openxmlformats.org/officeDocument/2006/relationships/hyperlink" Target="https://twitter.com/ninadicara" TargetMode="External" /><Relationship Id="rId344" Type="http://schemas.openxmlformats.org/officeDocument/2006/relationships/hyperlink" Target="https://twitter.com/dr_ladeh" TargetMode="External" /><Relationship Id="rId345" Type="http://schemas.openxmlformats.org/officeDocument/2006/relationships/hyperlink" Target="https://twitter.com/andpitts" TargetMode="External" /><Relationship Id="rId346" Type="http://schemas.openxmlformats.org/officeDocument/2006/relationships/hyperlink" Target="https://twitter.com/kesterratcliff" TargetMode="External" /><Relationship Id="rId347" Type="http://schemas.openxmlformats.org/officeDocument/2006/relationships/hyperlink" Target="https://twitter.com/theosint" TargetMode="External" /><Relationship Id="rId348" Type="http://schemas.openxmlformats.org/officeDocument/2006/relationships/hyperlink" Target="https://twitter.com/eliothiggins" TargetMode="External" /><Relationship Id="rId349" Type="http://schemas.openxmlformats.org/officeDocument/2006/relationships/hyperlink" Target="https://twitter.com/osome_iu" TargetMode="External" /><Relationship Id="rId350" Type="http://schemas.openxmlformats.org/officeDocument/2006/relationships/hyperlink" Target="https://twitter.com/smapp_nyu" TargetMode="External" /><Relationship Id="rId351" Type="http://schemas.openxmlformats.org/officeDocument/2006/relationships/hyperlink" Target="https://twitter.com/noneprivacy" TargetMode="External" /><Relationship Id="rId352" Type="http://schemas.openxmlformats.org/officeDocument/2006/relationships/hyperlink" Target="https://twitter.com/dd_nana_" TargetMode="External" /><Relationship Id="rId353" Type="http://schemas.openxmlformats.org/officeDocument/2006/relationships/hyperlink" Target="https://twitter.com/jakecreps" TargetMode="External" /><Relationship Id="rId354" Type="http://schemas.openxmlformats.org/officeDocument/2006/relationships/hyperlink" Target="https://twitter.com/myhrfuture" TargetMode="External" /><Relationship Id="rId355" Type="http://schemas.openxmlformats.org/officeDocument/2006/relationships/hyperlink" Target="https://twitter.com/monahank" TargetMode="External" /><Relationship Id="rId356" Type="http://schemas.openxmlformats.org/officeDocument/2006/relationships/hyperlink" Target="https://twitter.com/bcmassey" TargetMode="External" /><Relationship Id="rId357" Type="http://schemas.openxmlformats.org/officeDocument/2006/relationships/hyperlink" Target="https://twitter.com/nfp_nursefamily" TargetMode="External" /><Relationship Id="rId358" Type="http://schemas.openxmlformats.org/officeDocument/2006/relationships/hyperlink" Target="https://twitter.com/adammgrant" TargetMode="External" /><Relationship Id="rId359" Type="http://schemas.openxmlformats.org/officeDocument/2006/relationships/hyperlink" Target="https://twitter.com/whartonpac" TargetMode="External" /><Relationship Id="rId360" Type="http://schemas.openxmlformats.org/officeDocument/2006/relationships/hyperlink" Target="https://twitter.com/joshing" TargetMode="External" /><Relationship Id="rId361" Type="http://schemas.openxmlformats.org/officeDocument/2006/relationships/hyperlink" Target="https://twitter.com/stipton" TargetMode="External" /><Relationship Id="rId362" Type="http://schemas.openxmlformats.org/officeDocument/2006/relationships/hyperlink" Target="https://twitter.com/thisissethsblog" TargetMode="External" /><Relationship Id="rId363" Type="http://schemas.openxmlformats.org/officeDocument/2006/relationships/hyperlink" Target="https://twitter.com/atdatlanta" TargetMode="External" /><Relationship Id="rId364" Type="http://schemas.openxmlformats.org/officeDocument/2006/relationships/hyperlink" Target="https://twitter.com/semanticsgrp" TargetMode="External" /><Relationship Id="rId365" Type="http://schemas.openxmlformats.org/officeDocument/2006/relationships/hyperlink" Target="https://twitter.com/rjpanetti" TargetMode="External" /><Relationship Id="rId366" Type="http://schemas.openxmlformats.org/officeDocument/2006/relationships/hyperlink" Target="https://twitter.com/trishuhl" TargetMode="External" /><Relationship Id="rId367" Type="http://schemas.openxmlformats.org/officeDocument/2006/relationships/hyperlink" Target="https://twitter.com/oprah" TargetMode="External" /><Relationship Id="rId368" Type="http://schemas.openxmlformats.org/officeDocument/2006/relationships/hyperlink" Target="https://twitter.com/atd" TargetMode="External" /><Relationship Id="rId369" Type="http://schemas.openxmlformats.org/officeDocument/2006/relationships/hyperlink" Target="https://twitter.com/nangianehal" TargetMode="External" /><Relationship Id="rId370" Type="http://schemas.openxmlformats.org/officeDocument/2006/relationships/hyperlink" Target="https://twitter.com/caracapretta" TargetMode="External" /><Relationship Id="rId371" Type="http://schemas.openxmlformats.org/officeDocument/2006/relationships/hyperlink" Target="https://twitter.com/literesearch" TargetMode="External" /><Relationship Id="rId372" Type="http://schemas.openxmlformats.org/officeDocument/2006/relationships/hyperlink" Target="https://twitter.com/charuratnu" TargetMode="External" /><Relationship Id="rId373" Type="http://schemas.openxmlformats.org/officeDocument/2006/relationships/hyperlink" Target="https://twitter.com/erica_volini" TargetMode="External" /><Relationship Id="rId374" Type="http://schemas.openxmlformats.org/officeDocument/2006/relationships/hyperlink" Target="https://twitter.com/erin_hr" TargetMode="External" /><Relationship Id="rId375" Type="http://schemas.openxmlformats.org/officeDocument/2006/relationships/hyperlink" Target="https://twitter.com/deloittetalent" TargetMode="External" /><Relationship Id="rId376" Type="http://schemas.openxmlformats.org/officeDocument/2006/relationships/hyperlink" Target="https://twitter.com/bersin" TargetMode="External" /><Relationship Id="rId377" Type="http://schemas.openxmlformats.org/officeDocument/2006/relationships/hyperlink" Target="https://twitter.com/dwhite612" TargetMode="External" /><Relationship Id="rId378" Type="http://schemas.openxmlformats.org/officeDocument/2006/relationships/hyperlink" Target="https://twitter.com/parkcoll" TargetMode="External" /><Relationship Id="rId379" Type="http://schemas.openxmlformats.org/officeDocument/2006/relationships/hyperlink" Target="https://twitter.com/worklytics" TargetMode="External" /><Relationship Id="rId380" Type="http://schemas.openxmlformats.org/officeDocument/2006/relationships/hyperlink" Target="https://twitter.com/richardrosenow" TargetMode="External" /><Relationship Id="rId381" Type="http://schemas.openxmlformats.org/officeDocument/2006/relationships/hyperlink" Target="https://twitter.com/davidjcorfield" TargetMode="External" /><Relationship Id="rId382" Type="http://schemas.openxmlformats.org/officeDocument/2006/relationships/hyperlink" Target="https://twitter.com/1stlookthencook" TargetMode="External" /><Relationship Id="rId383" Type="http://schemas.openxmlformats.org/officeDocument/2006/relationships/hyperlink" Target="https://twitter.com/cmnhospitals" TargetMode="External" /><Relationship Id="rId384" Type="http://schemas.openxmlformats.org/officeDocument/2006/relationships/hyperlink" Target="https://twitter.com/talentculture" TargetMode="External" /><Relationship Id="rId385" Type="http://schemas.openxmlformats.org/officeDocument/2006/relationships/hyperlink" Target="https://twitter.com/akwyz" TargetMode="External" /><Relationship Id="rId386" Type="http://schemas.openxmlformats.org/officeDocument/2006/relationships/hyperlink" Target="https://twitter.com/hrtechadvisor" TargetMode="External" /><Relationship Id="rId387" Type="http://schemas.openxmlformats.org/officeDocument/2006/relationships/hyperlink" Target="https://twitter.com/ibmwatsontalent" TargetMode="External" /><Relationship Id="rId388" Type="http://schemas.openxmlformats.org/officeDocument/2006/relationships/hyperlink" Target="https://twitter.com/meghanmbiro" TargetMode="External" /><Relationship Id="rId389" Type="http://schemas.openxmlformats.org/officeDocument/2006/relationships/hyperlink" Target="https://twitter.com/chinagorman" TargetMode="External" /><Relationship Id="rId390" Type="http://schemas.openxmlformats.org/officeDocument/2006/relationships/hyperlink" Target="https://twitter.com/unleashgroup" TargetMode="External" /><Relationship Id="rId391" Type="http://schemas.openxmlformats.org/officeDocument/2006/relationships/hyperlink" Target="https://twitter.com/mikemmoon" TargetMode="External" /><Relationship Id="rId392" Type="http://schemas.openxmlformats.org/officeDocument/2006/relationships/hyperlink" Target="https://twitter.com/trustsphere" TargetMode="External" /><Relationship Id="rId393" Type="http://schemas.openxmlformats.org/officeDocument/2006/relationships/hyperlink" Target="https://twitter.com/b2bspecialist" TargetMode="External" /><Relationship Id="rId394" Type="http://schemas.openxmlformats.org/officeDocument/2006/relationships/hyperlink" Target="https://twitter.com/manpowergroup" TargetMode="External" /><Relationship Id="rId395" Type="http://schemas.openxmlformats.org/officeDocument/2006/relationships/hyperlink" Target="https://twitter.com/drtcp" TargetMode="External" /><Relationship Id="rId396" Type="http://schemas.openxmlformats.org/officeDocument/2006/relationships/hyperlink" Target="https://twitter.com/hrdigitalbe" TargetMode="External" /><Relationship Id="rId397" Type="http://schemas.openxmlformats.org/officeDocument/2006/relationships/hyperlink" Target="https://twitter.com/redthreadre" TargetMode="External" /><Relationship Id="rId398" Type="http://schemas.openxmlformats.org/officeDocument/2006/relationships/hyperlink" Target="https://twitter.com/hrcurator" TargetMode="External" /><Relationship Id="rId399" Type="http://schemas.openxmlformats.org/officeDocument/2006/relationships/hyperlink" Target="https://twitter.com/aladamsen" TargetMode="External" /><Relationship Id="rId400" Type="http://schemas.openxmlformats.org/officeDocument/2006/relationships/hyperlink" Target="https://twitter.com/staciagarr" TargetMode="External" /><Relationship Id="rId401" Type="http://schemas.openxmlformats.org/officeDocument/2006/relationships/hyperlink" Target="https://twitter.com/david_green_uk" TargetMode="External" /><Relationship Id="rId402" Type="http://schemas.openxmlformats.org/officeDocument/2006/relationships/hyperlink" Target="https://twitter.com/martinhoyes" TargetMode="External" /><Relationship Id="rId403" Type="http://schemas.openxmlformats.org/officeDocument/2006/relationships/hyperlink" Target="https://twitter.com/adp" TargetMode="External" /><Relationship Id="rId404" Type="http://schemas.openxmlformats.org/officeDocument/2006/relationships/hyperlink" Target="https://twitter.com/heatherbussing" TargetMode="External" /><Relationship Id="rId405" Type="http://schemas.openxmlformats.org/officeDocument/2006/relationships/hyperlink" Target="https://twitter.com/jilltaksey" TargetMode="External" /><Relationship Id="rId406" Type="http://schemas.openxmlformats.org/officeDocument/2006/relationships/hyperlink" Target="https://twitter.com/janbenway" TargetMode="External" /><Relationship Id="rId407" Type="http://schemas.openxmlformats.org/officeDocument/2006/relationships/hyperlink" Target="https://twitter.com/louisrosenfeld" TargetMode="External" /><Relationship Id="rId408" Type="http://schemas.openxmlformats.org/officeDocument/2006/relationships/hyperlink" Target="https://twitter.com/tr" TargetMode="External" /><Relationship Id="rId409" Type="http://schemas.openxmlformats.org/officeDocument/2006/relationships/hyperlink" Target="https://twitter.com/zacharyjeans" TargetMode="External" /><Relationship Id="rId410" Type="http://schemas.openxmlformats.org/officeDocument/2006/relationships/hyperlink" Target="https://twitter.com/k8bischhrlaw" TargetMode="External" /><Relationship Id="rId411" Type="http://schemas.openxmlformats.org/officeDocument/2006/relationships/hyperlink" Target="https://twitter.com/hrtechconf" TargetMode="External" /><Relationship Id="rId412" Type="http://schemas.openxmlformats.org/officeDocument/2006/relationships/hyperlink" Target="https://twitter.com/ihrim" TargetMode="External" /><Relationship Id="rId413" Type="http://schemas.openxmlformats.org/officeDocument/2006/relationships/hyperlink" Target="https://twitter.com/ravenintell" TargetMode="External" /><Relationship Id="rId414" Type="http://schemas.openxmlformats.org/officeDocument/2006/relationships/hyperlink" Target="https://twitter.com/hrexecmag" TargetMode="External" /><Relationship Id="rId415" Type="http://schemas.openxmlformats.org/officeDocument/2006/relationships/hyperlink" Target="https://twitter.com/mfaulkner43" TargetMode="External" /><Relationship Id="rId416" Type="http://schemas.openxmlformats.org/officeDocument/2006/relationships/hyperlink" Target="https://twitter.com/josh_bersin" TargetMode="External" /><Relationship Id="rId417" Type="http://schemas.openxmlformats.org/officeDocument/2006/relationships/comments" Target="../comments2.xml" /><Relationship Id="rId418" Type="http://schemas.openxmlformats.org/officeDocument/2006/relationships/vmlDrawing" Target="../drawings/vmlDrawing2.vml" /><Relationship Id="rId419" Type="http://schemas.openxmlformats.org/officeDocument/2006/relationships/table" Target="../tables/table2.xml" /><Relationship Id="rId4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pp.polinode.com/networks/explore/5d72977b9c2d4b0013286c0d/5d729ce59c2d4b0013286ca9" TargetMode="External" /><Relationship Id="rId2" Type="http://schemas.openxmlformats.org/officeDocument/2006/relationships/hyperlink" Target="https://app.polinode.com/networks/explore/5d9531bd4bfc520013def2a1/5d9537dc1b66ef00130c9be5" TargetMode="External" /><Relationship Id="rId3" Type="http://schemas.openxmlformats.org/officeDocument/2006/relationships/hyperlink" Target="https://twitter.com/polinode/status/1180333257822371840" TargetMode="External" /><Relationship Id="rId4" Type="http://schemas.openxmlformats.org/officeDocument/2006/relationships/hyperlink" Target="https://twitter.com/polinode/status/1170132135891521538" TargetMode="External" /><Relationship Id="rId5" Type="http://schemas.openxmlformats.org/officeDocument/2006/relationships/hyperlink" Target="https://twitter.com/polinode/status/1179586561911865345" TargetMode="External" /><Relationship Id="rId6" Type="http://schemas.openxmlformats.org/officeDocument/2006/relationships/hyperlink" Target="https://app.polinode.com/networks/explore/5cdaa76c0f022b00136bc76d/5cdb63c10f022b00136bca7b" TargetMode="External" /><Relationship Id="rId7" Type="http://schemas.openxmlformats.org/officeDocument/2006/relationships/hyperlink" Target="https://weworkremotely.com/remote-jobs/polinode-enterprise-account-executive" TargetMode="External" /><Relationship Id="rId8" Type="http://schemas.openxmlformats.org/officeDocument/2006/relationships/hyperlink" Target="https://app.polinode.com/networks/explore/5c5470499a4d050013b0302a" TargetMode="External" /><Relationship Id="rId9" Type="http://schemas.openxmlformats.org/officeDocument/2006/relationships/hyperlink" Target="https://app.polinode.com/networks/explore/5cb671568b63830013e17550" TargetMode="External" /><Relationship Id="rId10" Type="http://schemas.openxmlformats.org/officeDocument/2006/relationships/hyperlink" Target="https://app.polinode.com/networks/explore/5ce4857ef849ba001337b2ba" TargetMode="External" /><Relationship Id="rId11" Type="http://schemas.openxmlformats.org/officeDocument/2006/relationships/hyperlink" Target="https://app.polinode.com/networks/explore/5d72977b9c2d4b0013286c0d/5d729ce59c2d4b0013286ca9" TargetMode="External" /><Relationship Id="rId12" Type="http://schemas.openxmlformats.org/officeDocument/2006/relationships/hyperlink" Target="https://app.polinode.com/networks/explore/5d9531bd4bfc520013def2a1/5d9537dc1b66ef00130c9be5" TargetMode="External" /><Relationship Id="rId13" Type="http://schemas.openxmlformats.org/officeDocument/2006/relationships/hyperlink" Target="https://app.polinode.com/networks/explore/5d9801407b3b5c00132bab0f/5d98028c7b3b5c00132bab11" TargetMode="External" /><Relationship Id="rId14" Type="http://schemas.openxmlformats.org/officeDocument/2006/relationships/hyperlink" Target="https://app.polinode.com/networks/explore/5ca782bc9ddef10013123bef" TargetMode="External" /><Relationship Id="rId15" Type="http://schemas.openxmlformats.org/officeDocument/2006/relationships/hyperlink" Target="https://app.polinode.com/networks/explore/5ce4857ef849ba001337b2ba" TargetMode="External" /><Relationship Id="rId16" Type="http://schemas.openxmlformats.org/officeDocument/2006/relationships/hyperlink" Target="https://app.polinode.com/networks/explore/5cdaa76c0f022b00136bc76d/5cdb63c10f022b00136bca7b" TargetMode="External" /><Relationship Id="rId17" Type="http://schemas.openxmlformats.org/officeDocument/2006/relationships/hyperlink" Target="https://app.polinode.com/networks/explore/5cb671568b63830013e17550" TargetMode="External" /><Relationship Id="rId18" Type="http://schemas.openxmlformats.org/officeDocument/2006/relationships/hyperlink" Target="https://app.polinode.com/networks/explore/5c5470499a4d050013b0302a" TargetMode="External" /><Relationship Id="rId19" Type="http://schemas.openxmlformats.org/officeDocument/2006/relationships/hyperlink" Target="https://twitter.com/polinode/status/1180333257822371840" TargetMode="External" /><Relationship Id="rId20" Type="http://schemas.openxmlformats.org/officeDocument/2006/relationships/hyperlink" Target="https://twitter.com/polinode/status/1170132135891521538" TargetMode="External" /><Relationship Id="rId21" Type="http://schemas.openxmlformats.org/officeDocument/2006/relationships/hyperlink" Target="https://app.polinode.com/networks/explore/5d9531bd4bfc520013def2a1/5d9537dc1b66ef00130c9be5" TargetMode="External" /><Relationship Id="rId22" Type="http://schemas.openxmlformats.org/officeDocument/2006/relationships/hyperlink" Target="https://twitter.com/polinode/status/1179586561911865345" TargetMode="External" /><Relationship Id="rId23" Type="http://schemas.openxmlformats.org/officeDocument/2006/relationships/hyperlink" Target="https://app.polinode.com/networks/explore/5cdaa76c0f022b00136bc76d/5cdb63c10f022b00136bca7b" TargetMode="External" /><Relationship Id="rId24" Type="http://schemas.openxmlformats.org/officeDocument/2006/relationships/hyperlink" Target="https://app.polinode.com/networks/explore/5ca782bc9ddef10013123bef" TargetMode="External" /><Relationship Id="rId25" Type="http://schemas.openxmlformats.org/officeDocument/2006/relationships/hyperlink" Target="https://app.polinode.com/networks/explore/5ce4857ef849ba001337b2ba" TargetMode="External" /><Relationship Id="rId26" Type="http://schemas.openxmlformats.org/officeDocument/2006/relationships/hyperlink" Target="https://app.polinode.com/networks/explore/5cb671568b63830013e17550" TargetMode="External" /><Relationship Id="rId27" Type="http://schemas.openxmlformats.org/officeDocument/2006/relationships/hyperlink" Target="https://app.polinode.com/networks/explore/5c5470499a4d050013b0302a" TargetMode="External" /><Relationship Id="rId28" Type="http://schemas.openxmlformats.org/officeDocument/2006/relationships/hyperlink" Target="https://app.polinode.com/networks/explore/5d72977b9c2d4b0013286c0d/5d729ce59c2d4b0013286ca9" TargetMode="External" /><Relationship Id="rId29" Type="http://schemas.openxmlformats.org/officeDocument/2006/relationships/hyperlink" Target="https://app.polinode.com/networks/explore/5d72977b9c2d4b0013286c0d/5d729ce59c2d4b0013286ca9" TargetMode="External" /><Relationship Id="rId30" Type="http://schemas.openxmlformats.org/officeDocument/2006/relationships/hyperlink" Target="https://twitter.com/polinode/status/1170132135891521538" TargetMode="External" /><Relationship Id="rId31" Type="http://schemas.openxmlformats.org/officeDocument/2006/relationships/hyperlink" Target="https://twitter.com/KesterRatcliff/status/1179795423785099266" TargetMode="External" /><Relationship Id="rId32" Type="http://schemas.openxmlformats.org/officeDocument/2006/relationships/hyperlink" Target="https://weworkremotely.com/remote-jobs/polinode-enterprise-account-executive" TargetMode="External" /><Relationship Id="rId33" Type="http://schemas.openxmlformats.org/officeDocument/2006/relationships/hyperlink" Target="http://www.hiringremote.work/2019/08/polinode-enterprise-account-executive.html" TargetMode="External" /><Relationship Id="rId34" Type="http://schemas.openxmlformats.org/officeDocument/2006/relationships/hyperlink" Target="https://workroll.com/jobs/enterprise-account-executive-polinode-san-francisco-us" TargetMode="External" /><Relationship Id="rId35" Type="http://schemas.openxmlformats.org/officeDocument/2006/relationships/hyperlink" Target="https://www.iheartremotework.com/remote-jobs/1056/enterprise-account-executive-polinode" TargetMode="External" /><Relationship Id="rId36" Type="http://schemas.openxmlformats.org/officeDocument/2006/relationships/hyperlink" Target="https://our.status.im/september-02-2019town-hall-42/" TargetMode="External" /><Relationship Id="rId37" Type="http://schemas.openxmlformats.org/officeDocument/2006/relationships/hyperlink" Target="https://www.polinode.com/"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1285</v>
      </c>
      <c r="BB2" s="13" t="s">
        <v>1303</v>
      </c>
      <c r="BC2" s="13" t="s">
        <v>1304</v>
      </c>
      <c r="BD2" s="119" t="s">
        <v>1663</v>
      </c>
      <c r="BE2" s="119" t="s">
        <v>1664</v>
      </c>
      <c r="BF2" s="119" t="s">
        <v>1665</v>
      </c>
      <c r="BG2" s="119" t="s">
        <v>1666</v>
      </c>
      <c r="BH2" s="119" t="s">
        <v>1667</v>
      </c>
      <c r="BI2" s="119" t="s">
        <v>1668</v>
      </c>
      <c r="BJ2" s="119" t="s">
        <v>1669</v>
      </c>
      <c r="BK2" s="119" t="s">
        <v>1670</v>
      </c>
      <c r="BL2" s="119" t="s">
        <v>1671</v>
      </c>
    </row>
    <row r="3" spans="1:64" ht="15" customHeight="1">
      <c r="A3" s="64" t="s">
        <v>212</v>
      </c>
      <c r="B3" s="64" t="s">
        <v>212</v>
      </c>
      <c r="C3" s="65" t="s">
        <v>1761</v>
      </c>
      <c r="D3" s="66">
        <v>3</v>
      </c>
      <c r="E3" s="67" t="s">
        <v>132</v>
      </c>
      <c r="F3" s="68">
        <v>35</v>
      </c>
      <c r="G3" s="65"/>
      <c r="H3" s="69"/>
      <c r="I3" s="70"/>
      <c r="J3" s="70"/>
      <c r="K3" s="34" t="s">
        <v>65</v>
      </c>
      <c r="L3" s="71">
        <v>3</v>
      </c>
      <c r="M3" s="71"/>
      <c r="N3" s="72"/>
      <c r="O3" s="78" t="s">
        <v>176</v>
      </c>
      <c r="P3" s="80">
        <v>43690.32974537037</v>
      </c>
      <c r="Q3" s="78" t="s">
        <v>303</v>
      </c>
      <c r="R3" s="82" t="s">
        <v>349</v>
      </c>
      <c r="S3" s="78" t="s">
        <v>367</v>
      </c>
      <c r="T3" s="78"/>
      <c r="U3" s="78"/>
      <c r="V3" s="82" t="s">
        <v>393</v>
      </c>
      <c r="W3" s="80">
        <v>43690.32974537037</v>
      </c>
      <c r="X3" s="82" t="s">
        <v>418</v>
      </c>
      <c r="Y3" s="78"/>
      <c r="Z3" s="78"/>
      <c r="AA3" s="84" t="s">
        <v>483</v>
      </c>
      <c r="AB3" s="78"/>
      <c r="AC3" s="78" t="b">
        <v>0</v>
      </c>
      <c r="AD3" s="78">
        <v>0</v>
      </c>
      <c r="AE3" s="84" t="s">
        <v>552</v>
      </c>
      <c r="AF3" s="78" t="b">
        <v>0</v>
      </c>
      <c r="AG3" s="78" t="s">
        <v>560</v>
      </c>
      <c r="AH3" s="78"/>
      <c r="AI3" s="84" t="s">
        <v>552</v>
      </c>
      <c r="AJ3" s="78" t="b">
        <v>0</v>
      </c>
      <c r="AK3" s="78">
        <v>0</v>
      </c>
      <c r="AL3" s="84" t="s">
        <v>552</v>
      </c>
      <c r="AM3" s="78" t="s">
        <v>563</v>
      </c>
      <c r="AN3" s="78" t="b">
        <v>0</v>
      </c>
      <c r="AO3" s="84" t="s">
        <v>483</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0</v>
      </c>
      <c r="BE3" s="49">
        <v>0</v>
      </c>
      <c r="BF3" s="48">
        <v>0</v>
      </c>
      <c r="BG3" s="49">
        <v>0</v>
      </c>
      <c r="BH3" s="48">
        <v>0</v>
      </c>
      <c r="BI3" s="49">
        <v>0</v>
      </c>
      <c r="BJ3" s="48">
        <v>4</v>
      </c>
      <c r="BK3" s="49">
        <v>100</v>
      </c>
      <c r="BL3" s="48">
        <v>4</v>
      </c>
    </row>
    <row r="4" spans="1:64" ht="15" customHeight="1">
      <c r="A4" s="64" t="s">
        <v>213</v>
      </c>
      <c r="B4" s="64" t="s">
        <v>213</v>
      </c>
      <c r="C4" s="65" t="s">
        <v>1761</v>
      </c>
      <c r="D4" s="66">
        <v>3</v>
      </c>
      <c r="E4" s="67" t="s">
        <v>132</v>
      </c>
      <c r="F4" s="68">
        <v>35</v>
      </c>
      <c r="G4" s="65"/>
      <c r="H4" s="69"/>
      <c r="I4" s="70"/>
      <c r="J4" s="70"/>
      <c r="K4" s="34" t="s">
        <v>65</v>
      </c>
      <c r="L4" s="77">
        <v>4</v>
      </c>
      <c r="M4" s="77"/>
      <c r="N4" s="72"/>
      <c r="O4" s="79" t="s">
        <v>176</v>
      </c>
      <c r="P4" s="81">
        <v>43690.3315162037</v>
      </c>
      <c r="Q4" s="79" t="s">
        <v>304</v>
      </c>
      <c r="R4" s="79"/>
      <c r="S4" s="79"/>
      <c r="T4" s="79"/>
      <c r="U4" s="79"/>
      <c r="V4" s="83" t="s">
        <v>394</v>
      </c>
      <c r="W4" s="81">
        <v>43690.3315162037</v>
      </c>
      <c r="X4" s="83" t="s">
        <v>419</v>
      </c>
      <c r="Y4" s="79"/>
      <c r="Z4" s="79"/>
      <c r="AA4" s="85" t="s">
        <v>484</v>
      </c>
      <c r="AB4" s="79"/>
      <c r="AC4" s="79" t="b">
        <v>0</v>
      </c>
      <c r="AD4" s="79">
        <v>0</v>
      </c>
      <c r="AE4" s="85" t="s">
        <v>552</v>
      </c>
      <c r="AF4" s="79" t="b">
        <v>0</v>
      </c>
      <c r="AG4" s="79" t="s">
        <v>560</v>
      </c>
      <c r="AH4" s="79"/>
      <c r="AI4" s="85" t="s">
        <v>552</v>
      </c>
      <c r="AJ4" s="79" t="b">
        <v>0</v>
      </c>
      <c r="AK4" s="79">
        <v>0</v>
      </c>
      <c r="AL4" s="85" t="s">
        <v>552</v>
      </c>
      <c r="AM4" s="79" t="s">
        <v>563</v>
      </c>
      <c r="AN4" s="79" t="b">
        <v>0</v>
      </c>
      <c r="AO4" s="85" t="s">
        <v>484</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0</v>
      </c>
      <c r="BE4" s="49">
        <v>0</v>
      </c>
      <c r="BF4" s="48">
        <v>0</v>
      </c>
      <c r="BG4" s="49">
        <v>0</v>
      </c>
      <c r="BH4" s="48">
        <v>0</v>
      </c>
      <c r="BI4" s="49">
        <v>0</v>
      </c>
      <c r="BJ4" s="48">
        <v>12</v>
      </c>
      <c r="BK4" s="49">
        <v>100</v>
      </c>
      <c r="BL4" s="48">
        <v>12</v>
      </c>
    </row>
    <row r="5" spans="1:64" ht="15">
      <c r="A5" s="64" t="s">
        <v>214</v>
      </c>
      <c r="B5" s="64" t="s">
        <v>214</v>
      </c>
      <c r="C5" s="65" t="s">
        <v>1761</v>
      </c>
      <c r="D5" s="66">
        <v>3</v>
      </c>
      <c r="E5" s="67" t="s">
        <v>132</v>
      </c>
      <c r="F5" s="68">
        <v>35</v>
      </c>
      <c r="G5" s="65"/>
      <c r="H5" s="69"/>
      <c r="I5" s="70"/>
      <c r="J5" s="70"/>
      <c r="K5" s="34" t="s">
        <v>65</v>
      </c>
      <c r="L5" s="77">
        <v>5</v>
      </c>
      <c r="M5" s="77"/>
      <c r="N5" s="72"/>
      <c r="O5" s="79" t="s">
        <v>176</v>
      </c>
      <c r="P5" s="81">
        <v>43690.33626157408</v>
      </c>
      <c r="Q5" s="79" t="s">
        <v>305</v>
      </c>
      <c r="R5" s="83" t="s">
        <v>349</v>
      </c>
      <c r="S5" s="79" t="s">
        <v>367</v>
      </c>
      <c r="T5" s="79"/>
      <c r="U5" s="79"/>
      <c r="V5" s="83" t="s">
        <v>395</v>
      </c>
      <c r="W5" s="81">
        <v>43690.33626157408</v>
      </c>
      <c r="X5" s="83" t="s">
        <v>420</v>
      </c>
      <c r="Y5" s="79"/>
      <c r="Z5" s="79"/>
      <c r="AA5" s="85" t="s">
        <v>485</v>
      </c>
      <c r="AB5" s="79"/>
      <c r="AC5" s="79" t="b">
        <v>0</v>
      </c>
      <c r="AD5" s="79">
        <v>0</v>
      </c>
      <c r="AE5" s="85" t="s">
        <v>552</v>
      </c>
      <c r="AF5" s="79" t="b">
        <v>0</v>
      </c>
      <c r="AG5" s="79" t="s">
        <v>560</v>
      </c>
      <c r="AH5" s="79"/>
      <c r="AI5" s="85" t="s">
        <v>552</v>
      </c>
      <c r="AJ5" s="79" t="b">
        <v>0</v>
      </c>
      <c r="AK5" s="79">
        <v>0</v>
      </c>
      <c r="AL5" s="85" t="s">
        <v>552</v>
      </c>
      <c r="AM5" s="79" t="s">
        <v>563</v>
      </c>
      <c r="AN5" s="79" t="b">
        <v>0</v>
      </c>
      <c r="AO5" s="85" t="s">
        <v>485</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0</v>
      </c>
      <c r="BE5" s="49">
        <v>0</v>
      </c>
      <c r="BF5" s="48">
        <v>0</v>
      </c>
      <c r="BG5" s="49">
        <v>0</v>
      </c>
      <c r="BH5" s="48">
        <v>0</v>
      </c>
      <c r="BI5" s="49">
        <v>0</v>
      </c>
      <c r="BJ5" s="48">
        <v>4</v>
      </c>
      <c r="BK5" s="49">
        <v>100</v>
      </c>
      <c r="BL5" s="48">
        <v>4</v>
      </c>
    </row>
    <row r="6" spans="1:64" ht="15">
      <c r="A6" s="64" t="s">
        <v>215</v>
      </c>
      <c r="B6" s="64" t="s">
        <v>215</v>
      </c>
      <c r="C6" s="65" t="s">
        <v>1761</v>
      </c>
      <c r="D6" s="66">
        <v>3</v>
      </c>
      <c r="E6" s="67" t="s">
        <v>132</v>
      </c>
      <c r="F6" s="68">
        <v>35</v>
      </c>
      <c r="G6" s="65"/>
      <c r="H6" s="69"/>
      <c r="I6" s="70"/>
      <c r="J6" s="70"/>
      <c r="K6" s="34" t="s">
        <v>65</v>
      </c>
      <c r="L6" s="77">
        <v>6</v>
      </c>
      <c r="M6" s="77"/>
      <c r="N6" s="72"/>
      <c r="O6" s="79" t="s">
        <v>176</v>
      </c>
      <c r="P6" s="81">
        <v>43690.33734953704</v>
      </c>
      <c r="Q6" s="79" t="s">
        <v>306</v>
      </c>
      <c r="R6" s="83" t="s">
        <v>349</v>
      </c>
      <c r="S6" s="79" t="s">
        <v>367</v>
      </c>
      <c r="T6" s="79" t="s">
        <v>374</v>
      </c>
      <c r="U6" s="79"/>
      <c r="V6" s="83" t="s">
        <v>396</v>
      </c>
      <c r="W6" s="81">
        <v>43690.33734953704</v>
      </c>
      <c r="X6" s="83" t="s">
        <v>421</v>
      </c>
      <c r="Y6" s="79"/>
      <c r="Z6" s="79"/>
      <c r="AA6" s="85" t="s">
        <v>486</v>
      </c>
      <c r="AB6" s="79"/>
      <c r="AC6" s="79" t="b">
        <v>0</v>
      </c>
      <c r="AD6" s="79">
        <v>2</v>
      </c>
      <c r="AE6" s="85" t="s">
        <v>552</v>
      </c>
      <c r="AF6" s="79" t="b">
        <v>0</v>
      </c>
      <c r="AG6" s="79" t="s">
        <v>560</v>
      </c>
      <c r="AH6" s="79"/>
      <c r="AI6" s="85" t="s">
        <v>552</v>
      </c>
      <c r="AJ6" s="79" t="b">
        <v>0</v>
      </c>
      <c r="AK6" s="79">
        <v>0</v>
      </c>
      <c r="AL6" s="85" t="s">
        <v>552</v>
      </c>
      <c r="AM6" s="79" t="s">
        <v>563</v>
      </c>
      <c r="AN6" s="79" t="b">
        <v>0</v>
      </c>
      <c r="AO6" s="85" t="s">
        <v>486</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v>0</v>
      </c>
      <c r="BE6" s="49">
        <v>0</v>
      </c>
      <c r="BF6" s="48">
        <v>0</v>
      </c>
      <c r="BG6" s="49">
        <v>0</v>
      </c>
      <c r="BH6" s="48">
        <v>0</v>
      </c>
      <c r="BI6" s="49">
        <v>0</v>
      </c>
      <c r="BJ6" s="48">
        <v>8</v>
      </c>
      <c r="BK6" s="49">
        <v>100</v>
      </c>
      <c r="BL6" s="48">
        <v>8</v>
      </c>
    </row>
    <row r="7" spans="1:64" ht="15">
      <c r="A7" s="64" t="s">
        <v>216</v>
      </c>
      <c r="B7" s="64" t="s">
        <v>216</v>
      </c>
      <c r="C7" s="65" t="s">
        <v>1761</v>
      </c>
      <c r="D7" s="66">
        <v>3</v>
      </c>
      <c r="E7" s="67" t="s">
        <v>132</v>
      </c>
      <c r="F7" s="68">
        <v>35</v>
      </c>
      <c r="G7" s="65"/>
      <c r="H7" s="69"/>
      <c r="I7" s="70"/>
      <c r="J7" s="70"/>
      <c r="K7" s="34" t="s">
        <v>65</v>
      </c>
      <c r="L7" s="77">
        <v>7</v>
      </c>
      <c r="M7" s="77"/>
      <c r="N7" s="72"/>
      <c r="O7" s="79" t="s">
        <v>176</v>
      </c>
      <c r="P7" s="81">
        <v>43690.47133101852</v>
      </c>
      <c r="Q7" s="79" t="s">
        <v>307</v>
      </c>
      <c r="R7" s="83" t="s">
        <v>350</v>
      </c>
      <c r="S7" s="79" t="s">
        <v>368</v>
      </c>
      <c r="T7" s="79" t="s">
        <v>375</v>
      </c>
      <c r="U7" s="79"/>
      <c r="V7" s="83" t="s">
        <v>397</v>
      </c>
      <c r="W7" s="81">
        <v>43690.47133101852</v>
      </c>
      <c r="X7" s="83" t="s">
        <v>422</v>
      </c>
      <c r="Y7" s="79"/>
      <c r="Z7" s="79"/>
      <c r="AA7" s="85" t="s">
        <v>487</v>
      </c>
      <c r="AB7" s="79"/>
      <c r="AC7" s="79" t="b">
        <v>0</v>
      </c>
      <c r="AD7" s="79">
        <v>0</v>
      </c>
      <c r="AE7" s="85" t="s">
        <v>552</v>
      </c>
      <c r="AF7" s="79" t="b">
        <v>0</v>
      </c>
      <c r="AG7" s="79" t="s">
        <v>560</v>
      </c>
      <c r="AH7" s="79"/>
      <c r="AI7" s="85" t="s">
        <v>552</v>
      </c>
      <c r="AJ7" s="79" t="b">
        <v>0</v>
      </c>
      <c r="AK7" s="79">
        <v>0</v>
      </c>
      <c r="AL7" s="85" t="s">
        <v>552</v>
      </c>
      <c r="AM7" s="79" t="s">
        <v>564</v>
      </c>
      <c r="AN7" s="79" t="b">
        <v>0</v>
      </c>
      <c r="AO7" s="85" t="s">
        <v>487</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v>0</v>
      </c>
      <c r="BE7" s="49">
        <v>0</v>
      </c>
      <c r="BF7" s="48">
        <v>0</v>
      </c>
      <c r="BG7" s="49">
        <v>0</v>
      </c>
      <c r="BH7" s="48">
        <v>0</v>
      </c>
      <c r="BI7" s="49">
        <v>0</v>
      </c>
      <c r="BJ7" s="48">
        <v>5</v>
      </c>
      <c r="BK7" s="49">
        <v>100</v>
      </c>
      <c r="BL7" s="48">
        <v>5</v>
      </c>
    </row>
    <row r="8" spans="1:64" ht="15">
      <c r="A8" s="64" t="s">
        <v>217</v>
      </c>
      <c r="B8" s="64" t="s">
        <v>217</v>
      </c>
      <c r="C8" s="65" t="s">
        <v>1761</v>
      </c>
      <c r="D8" s="66">
        <v>3</v>
      </c>
      <c r="E8" s="67" t="s">
        <v>132</v>
      </c>
      <c r="F8" s="68">
        <v>35</v>
      </c>
      <c r="G8" s="65"/>
      <c r="H8" s="69"/>
      <c r="I8" s="70"/>
      <c r="J8" s="70"/>
      <c r="K8" s="34" t="s">
        <v>65</v>
      </c>
      <c r="L8" s="77">
        <v>8</v>
      </c>
      <c r="M8" s="77"/>
      <c r="N8" s="72"/>
      <c r="O8" s="79" t="s">
        <v>176</v>
      </c>
      <c r="P8" s="81">
        <v>43691.2322337963</v>
      </c>
      <c r="Q8" s="79" t="s">
        <v>308</v>
      </c>
      <c r="R8" s="83" t="s">
        <v>351</v>
      </c>
      <c r="S8" s="79" t="s">
        <v>369</v>
      </c>
      <c r="T8" s="79" t="s">
        <v>376</v>
      </c>
      <c r="U8" s="79"/>
      <c r="V8" s="83" t="s">
        <v>398</v>
      </c>
      <c r="W8" s="81">
        <v>43691.2322337963</v>
      </c>
      <c r="X8" s="83" t="s">
        <v>423</v>
      </c>
      <c r="Y8" s="79"/>
      <c r="Z8" s="79"/>
      <c r="AA8" s="85" t="s">
        <v>488</v>
      </c>
      <c r="AB8" s="79"/>
      <c r="AC8" s="79" t="b">
        <v>0</v>
      </c>
      <c r="AD8" s="79">
        <v>0</v>
      </c>
      <c r="AE8" s="85" t="s">
        <v>552</v>
      </c>
      <c r="AF8" s="79" t="b">
        <v>0</v>
      </c>
      <c r="AG8" s="79" t="s">
        <v>560</v>
      </c>
      <c r="AH8" s="79"/>
      <c r="AI8" s="85" t="s">
        <v>552</v>
      </c>
      <c r="AJ8" s="79" t="b">
        <v>0</v>
      </c>
      <c r="AK8" s="79">
        <v>0</v>
      </c>
      <c r="AL8" s="85" t="s">
        <v>552</v>
      </c>
      <c r="AM8" s="79" t="s">
        <v>564</v>
      </c>
      <c r="AN8" s="79" t="b">
        <v>0</v>
      </c>
      <c r="AO8" s="85" t="s">
        <v>488</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0</v>
      </c>
      <c r="BE8" s="49">
        <v>0</v>
      </c>
      <c r="BF8" s="48">
        <v>0</v>
      </c>
      <c r="BG8" s="49">
        <v>0</v>
      </c>
      <c r="BH8" s="48">
        <v>0</v>
      </c>
      <c r="BI8" s="49">
        <v>0</v>
      </c>
      <c r="BJ8" s="48">
        <v>13</v>
      </c>
      <c r="BK8" s="49">
        <v>100</v>
      </c>
      <c r="BL8" s="48">
        <v>13</v>
      </c>
    </row>
    <row r="9" spans="1:64" ht="15">
      <c r="A9" s="64" t="s">
        <v>218</v>
      </c>
      <c r="B9" s="64" t="s">
        <v>218</v>
      </c>
      <c r="C9" s="65" t="s">
        <v>1761</v>
      </c>
      <c r="D9" s="66">
        <v>3</v>
      </c>
      <c r="E9" s="67" t="s">
        <v>132</v>
      </c>
      <c r="F9" s="68">
        <v>35</v>
      </c>
      <c r="G9" s="65"/>
      <c r="H9" s="69"/>
      <c r="I9" s="70"/>
      <c r="J9" s="70"/>
      <c r="K9" s="34" t="s">
        <v>65</v>
      </c>
      <c r="L9" s="77">
        <v>9</v>
      </c>
      <c r="M9" s="77"/>
      <c r="N9" s="72"/>
      <c r="O9" s="79" t="s">
        <v>176</v>
      </c>
      <c r="P9" s="81">
        <v>43705.78011574074</v>
      </c>
      <c r="Q9" s="79" t="s">
        <v>309</v>
      </c>
      <c r="R9" s="83" t="s">
        <v>352</v>
      </c>
      <c r="S9" s="79" t="s">
        <v>370</v>
      </c>
      <c r="T9" s="79"/>
      <c r="U9" s="79"/>
      <c r="V9" s="83" t="s">
        <v>399</v>
      </c>
      <c r="W9" s="81">
        <v>43705.78011574074</v>
      </c>
      <c r="X9" s="83" t="s">
        <v>424</v>
      </c>
      <c r="Y9" s="79"/>
      <c r="Z9" s="79"/>
      <c r="AA9" s="85" t="s">
        <v>489</v>
      </c>
      <c r="AB9" s="79"/>
      <c r="AC9" s="79" t="b">
        <v>0</v>
      </c>
      <c r="AD9" s="79">
        <v>0</v>
      </c>
      <c r="AE9" s="85" t="s">
        <v>552</v>
      </c>
      <c r="AF9" s="79" t="b">
        <v>0</v>
      </c>
      <c r="AG9" s="79" t="s">
        <v>560</v>
      </c>
      <c r="AH9" s="79"/>
      <c r="AI9" s="85" t="s">
        <v>552</v>
      </c>
      <c r="AJ9" s="79" t="b">
        <v>0</v>
      </c>
      <c r="AK9" s="79">
        <v>0</v>
      </c>
      <c r="AL9" s="85" t="s">
        <v>552</v>
      </c>
      <c r="AM9" s="79" t="s">
        <v>565</v>
      </c>
      <c r="AN9" s="79" t="b">
        <v>0</v>
      </c>
      <c r="AO9" s="85" t="s">
        <v>489</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0</v>
      </c>
      <c r="BE9" s="49">
        <v>0</v>
      </c>
      <c r="BF9" s="48">
        <v>0</v>
      </c>
      <c r="BG9" s="49">
        <v>0</v>
      </c>
      <c r="BH9" s="48">
        <v>0</v>
      </c>
      <c r="BI9" s="49">
        <v>0</v>
      </c>
      <c r="BJ9" s="48">
        <v>4</v>
      </c>
      <c r="BK9" s="49">
        <v>100</v>
      </c>
      <c r="BL9" s="48">
        <v>4</v>
      </c>
    </row>
    <row r="10" spans="1:64" ht="15">
      <c r="A10" s="64" t="s">
        <v>219</v>
      </c>
      <c r="B10" s="64" t="s">
        <v>237</v>
      </c>
      <c r="C10" s="65" t="s">
        <v>1761</v>
      </c>
      <c r="D10" s="66">
        <v>3</v>
      </c>
      <c r="E10" s="67" t="s">
        <v>132</v>
      </c>
      <c r="F10" s="68">
        <v>35</v>
      </c>
      <c r="G10" s="65"/>
      <c r="H10" s="69"/>
      <c r="I10" s="70"/>
      <c r="J10" s="70"/>
      <c r="K10" s="34" t="s">
        <v>65</v>
      </c>
      <c r="L10" s="77">
        <v>10</v>
      </c>
      <c r="M10" s="77"/>
      <c r="N10" s="72"/>
      <c r="O10" s="79" t="s">
        <v>301</v>
      </c>
      <c r="P10" s="81">
        <v>43711.838900462964</v>
      </c>
      <c r="Q10" s="79" t="s">
        <v>310</v>
      </c>
      <c r="R10" s="83" t="s">
        <v>353</v>
      </c>
      <c r="S10" s="79" t="s">
        <v>371</v>
      </c>
      <c r="T10" s="79" t="s">
        <v>377</v>
      </c>
      <c r="U10" s="79"/>
      <c r="V10" s="83" t="s">
        <v>400</v>
      </c>
      <c r="W10" s="81">
        <v>43711.838900462964</v>
      </c>
      <c r="X10" s="83" t="s">
        <v>425</v>
      </c>
      <c r="Y10" s="79"/>
      <c r="Z10" s="79"/>
      <c r="AA10" s="85" t="s">
        <v>490</v>
      </c>
      <c r="AB10" s="79"/>
      <c r="AC10" s="79" t="b">
        <v>0</v>
      </c>
      <c r="AD10" s="79">
        <v>4</v>
      </c>
      <c r="AE10" s="85" t="s">
        <v>552</v>
      </c>
      <c r="AF10" s="79" t="b">
        <v>0</v>
      </c>
      <c r="AG10" s="79" t="s">
        <v>560</v>
      </c>
      <c r="AH10" s="79"/>
      <c r="AI10" s="85" t="s">
        <v>552</v>
      </c>
      <c r="AJ10" s="79" t="b">
        <v>0</v>
      </c>
      <c r="AK10" s="79">
        <v>3</v>
      </c>
      <c r="AL10" s="85" t="s">
        <v>552</v>
      </c>
      <c r="AM10" s="79" t="s">
        <v>566</v>
      </c>
      <c r="AN10" s="79" t="b">
        <v>0</v>
      </c>
      <c r="AO10" s="85" t="s">
        <v>490</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219</v>
      </c>
      <c r="B11" s="64" t="s">
        <v>238</v>
      </c>
      <c r="C11" s="65" t="s">
        <v>1761</v>
      </c>
      <c r="D11" s="66">
        <v>3</v>
      </c>
      <c r="E11" s="67" t="s">
        <v>132</v>
      </c>
      <c r="F11" s="68">
        <v>35</v>
      </c>
      <c r="G11" s="65"/>
      <c r="H11" s="69"/>
      <c r="I11" s="70"/>
      <c r="J11" s="70"/>
      <c r="K11" s="34" t="s">
        <v>65</v>
      </c>
      <c r="L11" s="77">
        <v>11</v>
      </c>
      <c r="M11" s="77"/>
      <c r="N11" s="72"/>
      <c r="O11" s="79" t="s">
        <v>301</v>
      </c>
      <c r="P11" s="81">
        <v>43711.838900462964</v>
      </c>
      <c r="Q11" s="79" t="s">
        <v>310</v>
      </c>
      <c r="R11" s="83" t="s">
        <v>353</v>
      </c>
      <c r="S11" s="79" t="s">
        <v>371</v>
      </c>
      <c r="T11" s="79" t="s">
        <v>377</v>
      </c>
      <c r="U11" s="79"/>
      <c r="V11" s="83" t="s">
        <v>400</v>
      </c>
      <c r="W11" s="81">
        <v>43711.838900462964</v>
      </c>
      <c r="X11" s="83" t="s">
        <v>425</v>
      </c>
      <c r="Y11" s="79"/>
      <c r="Z11" s="79"/>
      <c r="AA11" s="85" t="s">
        <v>490</v>
      </c>
      <c r="AB11" s="79"/>
      <c r="AC11" s="79" t="b">
        <v>0</v>
      </c>
      <c r="AD11" s="79">
        <v>4</v>
      </c>
      <c r="AE11" s="85" t="s">
        <v>552</v>
      </c>
      <c r="AF11" s="79" t="b">
        <v>0</v>
      </c>
      <c r="AG11" s="79" t="s">
        <v>560</v>
      </c>
      <c r="AH11" s="79"/>
      <c r="AI11" s="85" t="s">
        <v>552</v>
      </c>
      <c r="AJ11" s="79" t="b">
        <v>0</v>
      </c>
      <c r="AK11" s="79">
        <v>3</v>
      </c>
      <c r="AL11" s="85" t="s">
        <v>552</v>
      </c>
      <c r="AM11" s="79" t="s">
        <v>566</v>
      </c>
      <c r="AN11" s="79" t="b">
        <v>0</v>
      </c>
      <c r="AO11" s="85" t="s">
        <v>490</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219</v>
      </c>
      <c r="B12" s="64" t="s">
        <v>239</v>
      </c>
      <c r="C12" s="65" t="s">
        <v>1761</v>
      </c>
      <c r="D12" s="66">
        <v>3</v>
      </c>
      <c r="E12" s="67" t="s">
        <v>132</v>
      </c>
      <c r="F12" s="68">
        <v>35</v>
      </c>
      <c r="G12" s="65"/>
      <c r="H12" s="69"/>
      <c r="I12" s="70"/>
      <c r="J12" s="70"/>
      <c r="K12" s="34" t="s">
        <v>65</v>
      </c>
      <c r="L12" s="77">
        <v>12</v>
      </c>
      <c r="M12" s="77"/>
      <c r="N12" s="72"/>
      <c r="O12" s="79" t="s">
        <v>301</v>
      </c>
      <c r="P12" s="81">
        <v>43711.838900462964</v>
      </c>
      <c r="Q12" s="79" t="s">
        <v>310</v>
      </c>
      <c r="R12" s="83" t="s">
        <v>353</v>
      </c>
      <c r="S12" s="79" t="s">
        <v>371</v>
      </c>
      <c r="T12" s="79" t="s">
        <v>377</v>
      </c>
      <c r="U12" s="79"/>
      <c r="V12" s="83" t="s">
        <v>400</v>
      </c>
      <c r="W12" s="81">
        <v>43711.838900462964</v>
      </c>
      <c r="X12" s="83" t="s">
        <v>425</v>
      </c>
      <c r="Y12" s="79"/>
      <c r="Z12" s="79"/>
      <c r="AA12" s="85" t="s">
        <v>490</v>
      </c>
      <c r="AB12" s="79"/>
      <c r="AC12" s="79" t="b">
        <v>0</v>
      </c>
      <c r="AD12" s="79">
        <v>4</v>
      </c>
      <c r="AE12" s="85" t="s">
        <v>552</v>
      </c>
      <c r="AF12" s="79" t="b">
        <v>0</v>
      </c>
      <c r="AG12" s="79" t="s">
        <v>560</v>
      </c>
      <c r="AH12" s="79"/>
      <c r="AI12" s="85" t="s">
        <v>552</v>
      </c>
      <c r="AJ12" s="79" t="b">
        <v>0</v>
      </c>
      <c r="AK12" s="79">
        <v>3</v>
      </c>
      <c r="AL12" s="85" t="s">
        <v>552</v>
      </c>
      <c r="AM12" s="79" t="s">
        <v>566</v>
      </c>
      <c r="AN12" s="79" t="b">
        <v>0</v>
      </c>
      <c r="AO12" s="85" t="s">
        <v>490</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220</v>
      </c>
      <c r="B13" s="64" t="s">
        <v>219</v>
      </c>
      <c r="C13" s="65" t="s">
        <v>1761</v>
      </c>
      <c r="D13" s="66">
        <v>3</v>
      </c>
      <c r="E13" s="67" t="s">
        <v>132</v>
      </c>
      <c r="F13" s="68">
        <v>35</v>
      </c>
      <c r="G13" s="65"/>
      <c r="H13" s="69"/>
      <c r="I13" s="70"/>
      <c r="J13" s="70"/>
      <c r="K13" s="34" t="s">
        <v>65</v>
      </c>
      <c r="L13" s="77">
        <v>13</v>
      </c>
      <c r="M13" s="77"/>
      <c r="N13" s="72"/>
      <c r="O13" s="79" t="s">
        <v>301</v>
      </c>
      <c r="P13" s="81">
        <v>43711.83902777778</v>
      </c>
      <c r="Q13" s="79" t="s">
        <v>311</v>
      </c>
      <c r="R13" s="79"/>
      <c r="S13" s="79"/>
      <c r="T13" s="79" t="s">
        <v>378</v>
      </c>
      <c r="U13" s="79"/>
      <c r="V13" s="83" t="s">
        <v>401</v>
      </c>
      <c r="W13" s="81">
        <v>43711.83902777778</v>
      </c>
      <c r="X13" s="83" t="s">
        <v>426</v>
      </c>
      <c r="Y13" s="79"/>
      <c r="Z13" s="79"/>
      <c r="AA13" s="85" t="s">
        <v>491</v>
      </c>
      <c r="AB13" s="79"/>
      <c r="AC13" s="79" t="b">
        <v>0</v>
      </c>
      <c r="AD13" s="79">
        <v>0</v>
      </c>
      <c r="AE13" s="85" t="s">
        <v>552</v>
      </c>
      <c r="AF13" s="79" t="b">
        <v>0</v>
      </c>
      <c r="AG13" s="79" t="s">
        <v>560</v>
      </c>
      <c r="AH13" s="79"/>
      <c r="AI13" s="85" t="s">
        <v>552</v>
      </c>
      <c r="AJ13" s="79" t="b">
        <v>0</v>
      </c>
      <c r="AK13" s="79">
        <v>3</v>
      </c>
      <c r="AL13" s="85" t="s">
        <v>490</v>
      </c>
      <c r="AM13" s="79" t="s">
        <v>567</v>
      </c>
      <c r="AN13" s="79" t="b">
        <v>0</v>
      </c>
      <c r="AO13" s="85" t="s">
        <v>490</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0</v>
      </c>
      <c r="BE13" s="49">
        <v>0</v>
      </c>
      <c r="BF13" s="48">
        <v>0</v>
      </c>
      <c r="BG13" s="49">
        <v>0</v>
      </c>
      <c r="BH13" s="48">
        <v>0</v>
      </c>
      <c r="BI13" s="49">
        <v>0</v>
      </c>
      <c r="BJ13" s="48">
        <v>20</v>
      </c>
      <c r="BK13" s="49">
        <v>100</v>
      </c>
      <c r="BL13" s="48">
        <v>20</v>
      </c>
    </row>
    <row r="14" spans="1:64" ht="15">
      <c r="A14" s="64" t="s">
        <v>219</v>
      </c>
      <c r="B14" s="64" t="s">
        <v>226</v>
      </c>
      <c r="C14" s="65" t="s">
        <v>1761</v>
      </c>
      <c r="D14" s="66">
        <v>3</v>
      </c>
      <c r="E14" s="67" t="s">
        <v>132</v>
      </c>
      <c r="F14" s="68">
        <v>35</v>
      </c>
      <c r="G14" s="65"/>
      <c r="H14" s="69"/>
      <c r="I14" s="70"/>
      <c r="J14" s="70"/>
      <c r="K14" s="34" t="s">
        <v>65</v>
      </c>
      <c r="L14" s="77">
        <v>14</v>
      </c>
      <c r="M14" s="77"/>
      <c r="N14" s="72"/>
      <c r="O14" s="79" t="s">
        <v>301</v>
      </c>
      <c r="P14" s="81">
        <v>43711.838900462964</v>
      </c>
      <c r="Q14" s="79" t="s">
        <v>310</v>
      </c>
      <c r="R14" s="83" t="s">
        <v>353</v>
      </c>
      <c r="S14" s="79" t="s">
        <v>371</v>
      </c>
      <c r="T14" s="79" t="s">
        <v>377</v>
      </c>
      <c r="U14" s="79"/>
      <c r="V14" s="83" t="s">
        <v>400</v>
      </c>
      <c r="W14" s="81">
        <v>43711.838900462964</v>
      </c>
      <c r="X14" s="83" t="s">
        <v>425</v>
      </c>
      <c r="Y14" s="79"/>
      <c r="Z14" s="79"/>
      <c r="AA14" s="85" t="s">
        <v>490</v>
      </c>
      <c r="AB14" s="79"/>
      <c r="AC14" s="79" t="b">
        <v>0</v>
      </c>
      <c r="AD14" s="79">
        <v>4</v>
      </c>
      <c r="AE14" s="85" t="s">
        <v>552</v>
      </c>
      <c r="AF14" s="79" t="b">
        <v>0</v>
      </c>
      <c r="AG14" s="79" t="s">
        <v>560</v>
      </c>
      <c r="AH14" s="79"/>
      <c r="AI14" s="85" t="s">
        <v>552</v>
      </c>
      <c r="AJ14" s="79" t="b">
        <v>0</v>
      </c>
      <c r="AK14" s="79">
        <v>3</v>
      </c>
      <c r="AL14" s="85" t="s">
        <v>552</v>
      </c>
      <c r="AM14" s="79" t="s">
        <v>566</v>
      </c>
      <c r="AN14" s="79" t="b">
        <v>0</v>
      </c>
      <c r="AO14" s="85" t="s">
        <v>490</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1</v>
      </c>
      <c r="BD14" s="48">
        <v>0</v>
      </c>
      <c r="BE14" s="49">
        <v>0</v>
      </c>
      <c r="BF14" s="48">
        <v>0</v>
      </c>
      <c r="BG14" s="49">
        <v>0</v>
      </c>
      <c r="BH14" s="48">
        <v>0</v>
      </c>
      <c r="BI14" s="49">
        <v>0</v>
      </c>
      <c r="BJ14" s="48">
        <v>24</v>
      </c>
      <c r="BK14" s="49">
        <v>100</v>
      </c>
      <c r="BL14" s="48">
        <v>24</v>
      </c>
    </row>
    <row r="15" spans="1:64" ht="15">
      <c r="A15" s="64" t="s">
        <v>221</v>
      </c>
      <c r="B15" s="64" t="s">
        <v>219</v>
      </c>
      <c r="C15" s="65" t="s">
        <v>1761</v>
      </c>
      <c r="D15" s="66">
        <v>3</v>
      </c>
      <c r="E15" s="67" t="s">
        <v>132</v>
      </c>
      <c r="F15" s="68">
        <v>35</v>
      </c>
      <c r="G15" s="65"/>
      <c r="H15" s="69"/>
      <c r="I15" s="70"/>
      <c r="J15" s="70"/>
      <c r="K15" s="34" t="s">
        <v>65</v>
      </c>
      <c r="L15" s="77">
        <v>15</v>
      </c>
      <c r="M15" s="77"/>
      <c r="N15" s="72"/>
      <c r="O15" s="79" t="s">
        <v>301</v>
      </c>
      <c r="P15" s="81">
        <v>43711.8659375</v>
      </c>
      <c r="Q15" s="79" t="s">
        <v>311</v>
      </c>
      <c r="R15" s="79"/>
      <c r="S15" s="79"/>
      <c r="T15" s="79" t="s">
        <v>378</v>
      </c>
      <c r="U15" s="79"/>
      <c r="V15" s="83" t="s">
        <v>402</v>
      </c>
      <c r="W15" s="81">
        <v>43711.8659375</v>
      </c>
      <c r="X15" s="83" t="s">
        <v>427</v>
      </c>
      <c r="Y15" s="79"/>
      <c r="Z15" s="79"/>
      <c r="AA15" s="85" t="s">
        <v>492</v>
      </c>
      <c r="AB15" s="79"/>
      <c r="AC15" s="79" t="b">
        <v>0</v>
      </c>
      <c r="AD15" s="79">
        <v>0</v>
      </c>
      <c r="AE15" s="85" t="s">
        <v>552</v>
      </c>
      <c r="AF15" s="79" t="b">
        <v>0</v>
      </c>
      <c r="AG15" s="79" t="s">
        <v>560</v>
      </c>
      <c r="AH15" s="79"/>
      <c r="AI15" s="85" t="s">
        <v>552</v>
      </c>
      <c r="AJ15" s="79" t="b">
        <v>0</v>
      </c>
      <c r="AK15" s="79">
        <v>3</v>
      </c>
      <c r="AL15" s="85" t="s">
        <v>490</v>
      </c>
      <c r="AM15" s="79" t="s">
        <v>568</v>
      </c>
      <c r="AN15" s="79" t="b">
        <v>0</v>
      </c>
      <c r="AO15" s="85" t="s">
        <v>490</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v>0</v>
      </c>
      <c r="BE15" s="49">
        <v>0</v>
      </c>
      <c r="BF15" s="48">
        <v>0</v>
      </c>
      <c r="BG15" s="49">
        <v>0</v>
      </c>
      <c r="BH15" s="48">
        <v>0</v>
      </c>
      <c r="BI15" s="49">
        <v>0</v>
      </c>
      <c r="BJ15" s="48">
        <v>20</v>
      </c>
      <c r="BK15" s="49">
        <v>100</v>
      </c>
      <c r="BL15" s="48">
        <v>20</v>
      </c>
    </row>
    <row r="16" spans="1:64" ht="15">
      <c r="A16" s="64" t="s">
        <v>222</v>
      </c>
      <c r="B16" s="64" t="s">
        <v>226</v>
      </c>
      <c r="C16" s="65" t="s">
        <v>1761</v>
      </c>
      <c r="D16" s="66">
        <v>3</v>
      </c>
      <c r="E16" s="67" t="s">
        <v>132</v>
      </c>
      <c r="F16" s="68">
        <v>35</v>
      </c>
      <c r="G16" s="65"/>
      <c r="H16" s="69"/>
      <c r="I16" s="70"/>
      <c r="J16" s="70"/>
      <c r="K16" s="34" t="s">
        <v>65</v>
      </c>
      <c r="L16" s="77">
        <v>16</v>
      </c>
      <c r="M16" s="77"/>
      <c r="N16" s="72"/>
      <c r="O16" s="79" t="s">
        <v>301</v>
      </c>
      <c r="P16" s="81">
        <v>43715.02809027778</v>
      </c>
      <c r="Q16" s="79" t="s">
        <v>312</v>
      </c>
      <c r="R16" s="83" t="s">
        <v>354</v>
      </c>
      <c r="S16" s="79" t="s">
        <v>372</v>
      </c>
      <c r="T16" s="79" t="s">
        <v>379</v>
      </c>
      <c r="U16" s="79"/>
      <c r="V16" s="83" t="s">
        <v>403</v>
      </c>
      <c r="W16" s="81">
        <v>43715.02809027778</v>
      </c>
      <c r="X16" s="83" t="s">
        <v>428</v>
      </c>
      <c r="Y16" s="79"/>
      <c r="Z16" s="79"/>
      <c r="AA16" s="85" t="s">
        <v>493</v>
      </c>
      <c r="AB16" s="79"/>
      <c r="AC16" s="79" t="b">
        <v>0</v>
      </c>
      <c r="AD16" s="79">
        <v>0</v>
      </c>
      <c r="AE16" s="85" t="s">
        <v>552</v>
      </c>
      <c r="AF16" s="79" t="b">
        <v>0</v>
      </c>
      <c r="AG16" s="79" t="s">
        <v>560</v>
      </c>
      <c r="AH16" s="79"/>
      <c r="AI16" s="85" t="s">
        <v>552</v>
      </c>
      <c r="AJ16" s="79" t="b">
        <v>0</v>
      </c>
      <c r="AK16" s="79">
        <v>7</v>
      </c>
      <c r="AL16" s="85" t="s">
        <v>505</v>
      </c>
      <c r="AM16" s="79" t="s">
        <v>568</v>
      </c>
      <c r="AN16" s="79" t="b">
        <v>0</v>
      </c>
      <c r="AO16" s="85" t="s">
        <v>505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6.25</v>
      </c>
      <c r="BF16" s="48">
        <v>0</v>
      </c>
      <c r="BG16" s="49">
        <v>0</v>
      </c>
      <c r="BH16" s="48">
        <v>0</v>
      </c>
      <c r="BI16" s="49">
        <v>0</v>
      </c>
      <c r="BJ16" s="48">
        <v>15</v>
      </c>
      <c r="BK16" s="49">
        <v>93.75</v>
      </c>
      <c r="BL16" s="48">
        <v>16</v>
      </c>
    </row>
    <row r="17" spans="1:64" ht="15">
      <c r="A17" s="64" t="s">
        <v>223</v>
      </c>
      <c r="B17" s="64" t="s">
        <v>240</v>
      </c>
      <c r="C17" s="65" t="s">
        <v>1761</v>
      </c>
      <c r="D17" s="66">
        <v>3</v>
      </c>
      <c r="E17" s="67" t="s">
        <v>132</v>
      </c>
      <c r="F17" s="68">
        <v>35</v>
      </c>
      <c r="G17" s="65"/>
      <c r="H17" s="69"/>
      <c r="I17" s="70"/>
      <c r="J17" s="70"/>
      <c r="K17" s="34" t="s">
        <v>65</v>
      </c>
      <c r="L17" s="77">
        <v>17</v>
      </c>
      <c r="M17" s="77"/>
      <c r="N17" s="72"/>
      <c r="O17" s="79" t="s">
        <v>302</v>
      </c>
      <c r="P17" s="81">
        <v>43733.795</v>
      </c>
      <c r="Q17" s="79" t="s">
        <v>313</v>
      </c>
      <c r="R17" s="83" t="s">
        <v>355</v>
      </c>
      <c r="S17" s="79" t="s">
        <v>372</v>
      </c>
      <c r="T17" s="79"/>
      <c r="U17" s="79"/>
      <c r="V17" s="83" t="s">
        <v>404</v>
      </c>
      <c r="W17" s="81">
        <v>43733.795</v>
      </c>
      <c r="X17" s="83" t="s">
        <v>429</v>
      </c>
      <c r="Y17" s="79"/>
      <c r="Z17" s="79"/>
      <c r="AA17" s="85" t="s">
        <v>494</v>
      </c>
      <c r="AB17" s="85" t="s">
        <v>548</v>
      </c>
      <c r="AC17" s="79" t="b">
        <v>0</v>
      </c>
      <c r="AD17" s="79">
        <v>0</v>
      </c>
      <c r="AE17" s="85" t="s">
        <v>553</v>
      </c>
      <c r="AF17" s="79" t="b">
        <v>0</v>
      </c>
      <c r="AG17" s="79" t="s">
        <v>560</v>
      </c>
      <c r="AH17" s="79"/>
      <c r="AI17" s="85" t="s">
        <v>552</v>
      </c>
      <c r="AJ17" s="79" t="b">
        <v>0</v>
      </c>
      <c r="AK17" s="79">
        <v>0</v>
      </c>
      <c r="AL17" s="85" t="s">
        <v>552</v>
      </c>
      <c r="AM17" s="79" t="s">
        <v>568</v>
      </c>
      <c r="AN17" s="79" t="b">
        <v>0</v>
      </c>
      <c r="AO17" s="85" t="s">
        <v>548</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v>0</v>
      </c>
      <c r="BE17" s="49">
        <v>0</v>
      </c>
      <c r="BF17" s="48">
        <v>0</v>
      </c>
      <c r="BG17" s="49">
        <v>0</v>
      </c>
      <c r="BH17" s="48">
        <v>0</v>
      </c>
      <c r="BI17" s="49">
        <v>0</v>
      </c>
      <c r="BJ17" s="48">
        <v>19</v>
      </c>
      <c r="BK17" s="49">
        <v>100</v>
      </c>
      <c r="BL17" s="48">
        <v>19</v>
      </c>
    </row>
    <row r="18" spans="1:64" ht="15">
      <c r="A18" s="64" t="s">
        <v>224</v>
      </c>
      <c r="B18" s="64" t="s">
        <v>226</v>
      </c>
      <c r="C18" s="65" t="s">
        <v>1762</v>
      </c>
      <c r="D18" s="66">
        <v>4.166666666666667</v>
      </c>
      <c r="E18" s="67" t="s">
        <v>136</v>
      </c>
      <c r="F18" s="68">
        <v>31.166666666666668</v>
      </c>
      <c r="G18" s="65"/>
      <c r="H18" s="69"/>
      <c r="I18" s="70"/>
      <c r="J18" s="70"/>
      <c r="K18" s="34" t="s">
        <v>65</v>
      </c>
      <c r="L18" s="77">
        <v>18</v>
      </c>
      <c r="M18" s="77"/>
      <c r="N18" s="72"/>
      <c r="O18" s="79" t="s">
        <v>301</v>
      </c>
      <c r="P18" s="81">
        <v>43715.021215277775</v>
      </c>
      <c r="Q18" s="79" t="s">
        <v>312</v>
      </c>
      <c r="R18" s="83" t="s">
        <v>354</v>
      </c>
      <c r="S18" s="79" t="s">
        <v>372</v>
      </c>
      <c r="T18" s="79" t="s">
        <v>379</v>
      </c>
      <c r="U18" s="79"/>
      <c r="V18" s="83" t="s">
        <v>405</v>
      </c>
      <c r="W18" s="81">
        <v>43715.021215277775</v>
      </c>
      <c r="X18" s="83" t="s">
        <v>430</v>
      </c>
      <c r="Y18" s="79"/>
      <c r="Z18" s="79"/>
      <c r="AA18" s="85" t="s">
        <v>495</v>
      </c>
      <c r="AB18" s="79"/>
      <c r="AC18" s="79" t="b">
        <v>0</v>
      </c>
      <c r="AD18" s="79">
        <v>0</v>
      </c>
      <c r="AE18" s="85" t="s">
        <v>552</v>
      </c>
      <c r="AF18" s="79" t="b">
        <v>0</v>
      </c>
      <c r="AG18" s="79" t="s">
        <v>560</v>
      </c>
      <c r="AH18" s="79"/>
      <c r="AI18" s="85" t="s">
        <v>552</v>
      </c>
      <c r="AJ18" s="79" t="b">
        <v>0</v>
      </c>
      <c r="AK18" s="79">
        <v>2</v>
      </c>
      <c r="AL18" s="85" t="s">
        <v>505</v>
      </c>
      <c r="AM18" s="79" t="s">
        <v>569</v>
      </c>
      <c r="AN18" s="79" t="b">
        <v>0</v>
      </c>
      <c r="AO18" s="85" t="s">
        <v>505</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1</v>
      </c>
      <c r="BE18" s="49">
        <v>6.25</v>
      </c>
      <c r="BF18" s="48">
        <v>0</v>
      </c>
      <c r="BG18" s="49">
        <v>0</v>
      </c>
      <c r="BH18" s="48">
        <v>0</v>
      </c>
      <c r="BI18" s="49">
        <v>0</v>
      </c>
      <c r="BJ18" s="48">
        <v>15</v>
      </c>
      <c r="BK18" s="49">
        <v>93.75</v>
      </c>
      <c r="BL18" s="48">
        <v>16</v>
      </c>
    </row>
    <row r="19" spans="1:64" ht="15">
      <c r="A19" s="64" t="s">
        <v>224</v>
      </c>
      <c r="B19" s="64" t="s">
        <v>226</v>
      </c>
      <c r="C19" s="65" t="s">
        <v>1762</v>
      </c>
      <c r="D19" s="66">
        <v>4.166666666666667</v>
      </c>
      <c r="E19" s="67" t="s">
        <v>136</v>
      </c>
      <c r="F19" s="68">
        <v>31.166666666666668</v>
      </c>
      <c r="G19" s="65"/>
      <c r="H19" s="69"/>
      <c r="I19" s="70"/>
      <c r="J19" s="70"/>
      <c r="K19" s="34" t="s">
        <v>65</v>
      </c>
      <c r="L19" s="77">
        <v>19</v>
      </c>
      <c r="M19" s="77"/>
      <c r="N19" s="72"/>
      <c r="O19" s="79" t="s">
        <v>301</v>
      </c>
      <c r="P19" s="81">
        <v>43741.111608796295</v>
      </c>
      <c r="Q19" s="79" t="s">
        <v>314</v>
      </c>
      <c r="R19" s="83" t="s">
        <v>356</v>
      </c>
      <c r="S19" s="79" t="s">
        <v>372</v>
      </c>
      <c r="T19" s="79" t="s">
        <v>295</v>
      </c>
      <c r="U19" s="79"/>
      <c r="V19" s="83" t="s">
        <v>405</v>
      </c>
      <c r="W19" s="81">
        <v>43741.111608796295</v>
      </c>
      <c r="X19" s="83" t="s">
        <v>431</v>
      </c>
      <c r="Y19" s="79"/>
      <c r="Z19" s="79"/>
      <c r="AA19" s="85" t="s">
        <v>496</v>
      </c>
      <c r="AB19" s="79"/>
      <c r="AC19" s="79" t="b">
        <v>0</v>
      </c>
      <c r="AD19" s="79">
        <v>0</v>
      </c>
      <c r="AE19" s="85" t="s">
        <v>552</v>
      </c>
      <c r="AF19" s="79" t="b">
        <v>0</v>
      </c>
      <c r="AG19" s="79" t="s">
        <v>560</v>
      </c>
      <c r="AH19" s="79"/>
      <c r="AI19" s="85" t="s">
        <v>552</v>
      </c>
      <c r="AJ19" s="79" t="b">
        <v>0</v>
      </c>
      <c r="AK19" s="79">
        <v>4</v>
      </c>
      <c r="AL19" s="85" t="s">
        <v>526</v>
      </c>
      <c r="AM19" s="79" t="s">
        <v>569</v>
      </c>
      <c r="AN19" s="79" t="b">
        <v>0</v>
      </c>
      <c r="AO19" s="85" t="s">
        <v>526</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1</v>
      </c>
      <c r="BE19" s="49">
        <v>5.882352941176471</v>
      </c>
      <c r="BF19" s="48">
        <v>0</v>
      </c>
      <c r="BG19" s="49">
        <v>0</v>
      </c>
      <c r="BH19" s="48">
        <v>0</v>
      </c>
      <c r="BI19" s="49">
        <v>0</v>
      </c>
      <c r="BJ19" s="48">
        <v>16</v>
      </c>
      <c r="BK19" s="49">
        <v>94.11764705882354</v>
      </c>
      <c r="BL19" s="48">
        <v>17</v>
      </c>
    </row>
    <row r="20" spans="1:64" ht="15">
      <c r="A20" s="64" t="s">
        <v>225</v>
      </c>
      <c r="B20" s="64" t="s">
        <v>241</v>
      </c>
      <c r="C20" s="65" t="s">
        <v>1761</v>
      </c>
      <c r="D20" s="66">
        <v>3</v>
      </c>
      <c r="E20" s="67" t="s">
        <v>132</v>
      </c>
      <c r="F20" s="68">
        <v>35</v>
      </c>
      <c r="G20" s="65"/>
      <c r="H20" s="69"/>
      <c r="I20" s="70"/>
      <c r="J20" s="70"/>
      <c r="K20" s="34" t="s">
        <v>65</v>
      </c>
      <c r="L20" s="77">
        <v>20</v>
      </c>
      <c r="M20" s="77"/>
      <c r="N20" s="72"/>
      <c r="O20" s="79" t="s">
        <v>301</v>
      </c>
      <c r="P20" s="81">
        <v>43741.70201388889</v>
      </c>
      <c r="Q20" s="79" t="s">
        <v>315</v>
      </c>
      <c r="R20" s="83" t="s">
        <v>357</v>
      </c>
      <c r="S20" s="79" t="s">
        <v>373</v>
      </c>
      <c r="T20" s="79"/>
      <c r="U20" s="79"/>
      <c r="V20" s="83" t="s">
        <v>406</v>
      </c>
      <c r="W20" s="81">
        <v>43741.70201388889</v>
      </c>
      <c r="X20" s="83" t="s">
        <v>432</v>
      </c>
      <c r="Y20" s="79"/>
      <c r="Z20" s="79"/>
      <c r="AA20" s="85" t="s">
        <v>497</v>
      </c>
      <c r="AB20" s="79"/>
      <c r="AC20" s="79" t="b">
        <v>0</v>
      </c>
      <c r="AD20" s="79">
        <v>0</v>
      </c>
      <c r="AE20" s="85" t="s">
        <v>554</v>
      </c>
      <c r="AF20" s="79" t="b">
        <v>1</v>
      </c>
      <c r="AG20" s="79" t="s">
        <v>560</v>
      </c>
      <c r="AH20" s="79"/>
      <c r="AI20" s="85" t="s">
        <v>562</v>
      </c>
      <c r="AJ20" s="79" t="b">
        <v>0</v>
      </c>
      <c r="AK20" s="79">
        <v>0</v>
      </c>
      <c r="AL20" s="85" t="s">
        <v>552</v>
      </c>
      <c r="AM20" s="79" t="s">
        <v>568</v>
      </c>
      <c r="AN20" s="79" t="b">
        <v>0</v>
      </c>
      <c r="AO20" s="85" t="s">
        <v>497</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225</v>
      </c>
      <c r="B21" s="64" t="s">
        <v>242</v>
      </c>
      <c r="C21" s="65" t="s">
        <v>1761</v>
      </c>
      <c r="D21" s="66">
        <v>3</v>
      </c>
      <c r="E21" s="67" t="s">
        <v>132</v>
      </c>
      <c r="F21" s="68">
        <v>35</v>
      </c>
      <c r="G21" s="65"/>
      <c r="H21" s="69"/>
      <c r="I21" s="70"/>
      <c r="J21" s="70"/>
      <c r="K21" s="34" t="s">
        <v>65</v>
      </c>
      <c r="L21" s="77">
        <v>21</v>
      </c>
      <c r="M21" s="77"/>
      <c r="N21" s="72"/>
      <c r="O21" s="79" t="s">
        <v>301</v>
      </c>
      <c r="P21" s="81">
        <v>43741.70201388889</v>
      </c>
      <c r="Q21" s="79" t="s">
        <v>315</v>
      </c>
      <c r="R21" s="83" t="s">
        <v>357</v>
      </c>
      <c r="S21" s="79" t="s">
        <v>373</v>
      </c>
      <c r="T21" s="79"/>
      <c r="U21" s="79"/>
      <c r="V21" s="83" t="s">
        <v>406</v>
      </c>
      <c r="W21" s="81">
        <v>43741.70201388889</v>
      </c>
      <c r="X21" s="83" t="s">
        <v>432</v>
      </c>
      <c r="Y21" s="79"/>
      <c r="Z21" s="79"/>
      <c r="AA21" s="85" t="s">
        <v>497</v>
      </c>
      <c r="AB21" s="79"/>
      <c r="AC21" s="79" t="b">
        <v>0</v>
      </c>
      <c r="AD21" s="79">
        <v>0</v>
      </c>
      <c r="AE21" s="85" t="s">
        <v>554</v>
      </c>
      <c r="AF21" s="79" t="b">
        <v>1</v>
      </c>
      <c r="AG21" s="79" t="s">
        <v>560</v>
      </c>
      <c r="AH21" s="79"/>
      <c r="AI21" s="85" t="s">
        <v>562</v>
      </c>
      <c r="AJ21" s="79" t="b">
        <v>0</v>
      </c>
      <c r="AK21" s="79">
        <v>0</v>
      </c>
      <c r="AL21" s="85" t="s">
        <v>552</v>
      </c>
      <c r="AM21" s="79" t="s">
        <v>568</v>
      </c>
      <c r="AN21" s="79" t="b">
        <v>0</v>
      </c>
      <c r="AO21" s="85" t="s">
        <v>497</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225</v>
      </c>
      <c r="B22" s="64" t="s">
        <v>243</v>
      </c>
      <c r="C22" s="65" t="s">
        <v>1761</v>
      </c>
      <c r="D22" s="66">
        <v>3</v>
      </c>
      <c r="E22" s="67" t="s">
        <v>132</v>
      </c>
      <c r="F22" s="68">
        <v>35</v>
      </c>
      <c r="G22" s="65"/>
      <c r="H22" s="69"/>
      <c r="I22" s="70"/>
      <c r="J22" s="70"/>
      <c r="K22" s="34" t="s">
        <v>65</v>
      </c>
      <c r="L22" s="77">
        <v>22</v>
      </c>
      <c r="M22" s="77"/>
      <c r="N22" s="72"/>
      <c r="O22" s="79" t="s">
        <v>301</v>
      </c>
      <c r="P22" s="81">
        <v>43741.70201388889</v>
      </c>
      <c r="Q22" s="79" t="s">
        <v>315</v>
      </c>
      <c r="R22" s="83" t="s">
        <v>357</v>
      </c>
      <c r="S22" s="79" t="s">
        <v>373</v>
      </c>
      <c r="T22" s="79"/>
      <c r="U22" s="79"/>
      <c r="V22" s="83" t="s">
        <v>406</v>
      </c>
      <c r="W22" s="81">
        <v>43741.70201388889</v>
      </c>
      <c r="X22" s="83" t="s">
        <v>432</v>
      </c>
      <c r="Y22" s="79"/>
      <c r="Z22" s="79"/>
      <c r="AA22" s="85" t="s">
        <v>497</v>
      </c>
      <c r="AB22" s="79"/>
      <c r="AC22" s="79" t="b">
        <v>0</v>
      </c>
      <c r="AD22" s="79">
        <v>0</v>
      </c>
      <c r="AE22" s="85" t="s">
        <v>554</v>
      </c>
      <c r="AF22" s="79" t="b">
        <v>1</v>
      </c>
      <c r="AG22" s="79" t="s">
        <v>560</v>
      </c>
      <c r="AH22" s="79"/>
      <c r="AI22" s="85" t="s">
        <v>562</v>
      </c>
      <c r="AJ22" s="79" t="b">
        <v>0</v>
      </c>
      <c r="AK22" s="79">
        <v>0</v>
      </c>
      <c r="AL22" s="85" t="s">
        <v>552</v>
      </c>
      <c r="AM22" s="79" t="s">
        <v>568</v>
      </c>
      <c r="AN22" s="79" t="b">
        <v>0</v>
      </c>
      <c r="AO22" s="85" t="s">
        <v>497</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225</v>
      </c>
      <c r="B23" s="64" t="s">
        <v>244</v>
      </c>
      <c r="C23" s="65" t="s">
        <v>1761</v>
      </c>
      <c r="D23" s="66">
        <v>3</v>
      </c>
      <c r="E23" s="67" t="s">
        <v>132</v>
      </c>
      <c r="F23" s="68">
        <v>35</v>
      </c>
      <c r="G23" s="65"/>
      <c r="H23" s="69"/>
      <c r="I23" s="70"/>
      <c r="J23" s="70"/>
      <c r="K23" s="34" t="s">
        <v>65</v>
      </c>
      <c r="L23" s="77">
        <v>23</v>
      </c>
      <c r="M23" s="77"/>
      <c r="N23" s="72"/>
      <c r="O23" s="79" t="s">
        <v>301</v>
      </c>
      <c r="P23" s="81">
        <v>43741.70201388889</v>
      </c>
      <c r="Q23" s="79" t="s">
        <v>315</v>
      </c>
      <c r="R23" s="83" t="s">
        <v>357</v>
      </c>
      <c r="S23" s="79" t="s">
        <v>373</v>
      </c>
      <c r="T23" s="79"/>
      <c r="U23" s="79"/>
      <c r="V23" s="83" t="s">
        <v>406</v>
      </c>
      <c r="W23" s="81">
        <v>43741.70201388889</v>
      </c>
      <c r="X23" s="83" t="s">
        <v>432</v>
      </c>
      <c r="Y23" s="79"/>
      <c r="Z23" s="79"/>
      <c r="AA23" s="85" t="s">
        <v>497</v>
      </c>
      <c r="AB23" s="79"/>
      <c r="AC23" s="79" t="b">
        <v>0</v>
      </c>
      <c r="AD23" s="79">
        <v>0</v>
      </c>
      <c r="AE23" s="85" t="s">
        <v>554</v>
      </c>
      <c r="AF23" s="79" t="b">
        <v>1</v>
      </c>
      <c r="AG23" s="79" t="s">
        <v>560</v>
      </c>
      <c r="AH23" s="79"/>
      <c r="AI23" s="85" t="s">
        <v>562</v>
      </c>
      <c r="AJ23" s="79" t="b">
        <v>0</v>
      </c>
      <c r="AK23" s="79">
        <v>0</v>
      </c>
      <c r="AL23" s="85" t="s">
        <v>552</v>
      </c>
      <c r="AM23" s="79" t="s">
        <v>568</v>
      </c>
      <c r="AN23" s="79" t="b">
        <v>0</v>
      </c>
      <c r="AO23" s="85" t="s">
        <v>497</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225</v>
      </c>
      <c r="B24" s="64" t="s">
        <v>245</v>
      </c>
      <c r="C24" s="65" t="s">
        <v>1761</v>
      </c>
      <c r="D24" s="66">
        <v>3</v>
      </c>
      <c r="E24" s="67" t="s">
        <v>132</v>
      </c>
      <c r="F24" s="68">
        <v>35</v>
      </c>
      <c r="G24" s="65"/>
      <c r="H24" s="69"/>
      <c r="I24" s="70"/>
      <c r="J24" s="70"/>
      <c r="K24" s="34" t="s">
        <v>65</v>
      </c>
      <c r="L24" s="77">
        <v>24</v>
      </c>
      <c r="M24" s="77"/>
      <c r="N24" s="72"/>
      <c r="O24" s="79" t="s">
        <v>301</v>
      </c>
      <c r="P24" s="81">
        <v>43741.70201388889</v>
      </c>
      <c r="Q24" s="79" t="s">
        <v>315</v>
      </c>
      <c r="R24" s="83" t="s">
        <v>357</v>
      </c>
      <c r="S24" s="79" t="s">
        <v>373</v>
      </c>
      <c r="T24" s="79"/>
      <c r="U24" s="79"/>
      <c r="V24" s="83" t="s">
        <v>406</v>
      </c>
      <c r="W24" s="81">
        <v>43741.70201388889</v>
      </c>
      <c r="X24" s="83" t="s">
        <v>432</v>
      </c>
      <c r="Y24" s="79"/>
      <c r="Z24" s="79"/>
      <c r="AA24" s="85" t="s">
        <v>497</v>
      </c>
      <c r="AB24" s="79"/>
      <c r="AC24" s="79" t="b">
        <v>0</v>
      </c>
      <c r="AD24" s="79">
        <v>0</v>
      </c>
      <c r="AE24" s="85" t="s">
        <v>554</v>
      </c>
      <c r="AF24" s="79" t="b">
        <v>1</v>
      </c>
      <c r="AG24" s="79" t="s">
        <v>560</v>
      </c>
      <c r="AH24" s="79"/>
      <c r="AI24" s="85" t="s">
        <v>562</v>
      </c>
      <c r="AJ24" s="79" t="b">
        <v>0</v>
      </c>
      <c r="AK24" s="79">
        <v>0</v>
      </c>
      <c r="AL24" s="85" t="s">
        <v>552</v>
      </c>
      <c r="AM24" s="79" t="s">
        <v>568</v>
      </c>
      <c r="AN24" s="79" t="b">
        <v>0</v>
      </c>
      <c r="AO24" s="85" t="s">
        <v>497</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225</v>
      </c>
      <c r="B25" s="64" t="s">
        <v>246</v>
      </c>
      <c r="C25" s="65" t="s">
        <v>1761</v>
      </c>
      <c r="D25" s="66">
        <v>3</v>
      </c>
      <c r="E25" s="67" t="s">
        <v>132</v>
      </c>
      <c r="F25" s="68">
        <v>35</v>
      </c>
      <c r="G25" s="65"/>
      <c r="H25" s="69"/>
      <c r="I25" s="70"/>
      <c r="J25" s="70"/>
      <c r="K25" s="34" t="s">
        <v>65</v>
      </c>
      <c r="L25" s="77">
        <v>25</v>
      </c>
      <c r="M25" s="77"/>
      <c r="N25" s="72"/>
      <c r="O25" s="79" t="s">
        <v>301</v>
      </c>
      <c r="P25" s="81">
        <v>43741.70201388889</v>
      </c>
      <c r="Q25" s="79" t="s">
        <v>315</v>
      </c>
      <c r="R25" s="83" t="s">
        <v>357</v>
      </c>
      <c r="S25" s="79" t="s">
        <v>373</v>
      </c>
      <c r="T25" s="79"/>
      <c r="U25" s="79"/>
      <c r="V25" s="83" t="s">
        <v>406</v>
      </c>
      <c r="W25" s="81">
        <v>43741.70201388889</v>
      </c>
      <c r="X25" s="83" t="s">
        <v>432</v>
      </c>
      <c r="Y25" s="79"/>
      <c r="Z25" s="79"/>
      <c r="AA25" s="85" t="s">
        <v>497</v>
      </c>
      <c r="AB25" s="79"/>
      <c r="AC25" s="79" t="b">
        <v>0</v>
      </c>
      <c r="AD25" s="79">
        <v>0</v>
      </c>
      <c r="AE25" s="85" t="s">
        <v>554</v>
      </c>
      <c r="AF25" s="79" t="b">
        <v>1</v>
      </c>
      <c r="AG25" s="79" t="s">
        <v>560</v>
      </c>
      <c r="AH25" s="79"/>
      <c r="AI25" s="85" t="s">
        <v>562</v>
      </c>
      <c r="AJ25" s="79" t="b">
        <v>0</v>
      </c>
      <c r="AK25" s="79">
        <v>0</v>
      </c>
      <c r="AL25" s="85" t="s">
        <v>552</v>
      </c>
      <c r="AM25" s="79" t="s">
        <v>568</v>
      </c>
      <c r="AN25" s="79" t="b">
        <v>0</v>
      </c>
      <c r="AO25" s="85" t="s">
        <v>497</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225</v>
      </c>
      <c r="B26" s="64" t="s">
        <v>247</v>
      </c>
      <c r="C26" s="65" t="s">
        <v>1761</v>
      </c>
      <c r="D26" s="66">
        <v>3</v>
      </c>
      <c r="E26" s="67" t="s">
        <v>132</v>
      </c>
      <c r="F26" s="68">
        <v>35</v>
      </c>
      <c r="G26" s="65"/>
      <c r="H26" s="69"/>
      <c r="I26" s="70"/>
      <c r="J26" s="70"/>
      <c r="K26" s="34" t="s">
        <v>65</v>
      </c>
      <c r="L26" s="77">
        <v>26</v>
      </c>
      <c r="M26" s="77"/>
      <c r="N26" s="72"/>
      <c r="O26" s="79" t="s">
        <v>302</v>
      </c>
      <c r="P26" s="81">
        <v>43741.70201388889</v>
      </c>
      <c r="Q26" s="79" t="s">
        <v>315</v>
      </c>
      <c r="R26" s="83" t="s">
        <v>357</v>
      </c>
      <c r="S26" s="79" t="s">
        <v>373</v>
      </c>
      <c r="T26" s="79"/>
      <c r="U26" s="79"/>
      <c r="V26" s="83" t="s">
        <v>406</v>
      </c>
      <c r="W26" s="81">
        <v>43741.70201388889</v>
      </c>
      <c r="X26" s="83" t="s">
        <v>432</v>
      </c>
      <c r="Y26" s="79"/>
      <c r="Z26" s="79"/>
      <c r="AA26" s="85" t="s">
        <v>497</v>
      </c>
      <c r="AB26" s="79"/>
      <c r="AC26" s="79" t="b">
        <v>0</v>
      </c>
      <c r="AD26" s="79">
        <v>0</v>
      </c>
      <c r="AE26" s="85" t="s">
        <v>554</v>
      </c>
      <c r="AF26" s="79" t="b">
        <v>1</v>
      </c>
      <c r="AG26" s="79" t="s">
        <v>560</v>
      </c>
      <c r="AH26" s="79"/>
      <c r="AI26" s="85" t="s">
        <v>562</v>
      </c>
      <c r="AJ26" s="79" t="b">
        <v>0</v>
      </c>
      <c r="AK26" s="79">
        <v>0</v>
      </c>
      <c r="AL26" s="85" t="s">
        <v>552</v>
      </c>
      <c r="AM26" s="79" t="s">
        <v>568</v>
      </c>
      <c r="AN26" s="79" t="b">
        <v>0</v>
      </c>
      <c r="AO26" s="85" t="s">
        <v>497</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38</v>
      </c>
      <c r="BK26" s="49">
        <v>100</v>
      </c>
      <c r="BL26" s="48">
        <v>38</v>
      </c>
    </row>
    <row r="27" spans="1:64" ht="15">
      <c r="A27" s="64" t="s">
        <v>225</v>
      </c>
      <c r="B27" s="64" t="s">
        <v>226</v>
      </c>
      <c r="C27" s="65" t="s">
        <v>1761</v>
      </c>
      <c r="D27" s="66">
        <v>3</v>
      </c>
      <c r="E27" s="67" t="s">
        <v>132</v>
      </c>
      <c r="F27" s="68">
        <v>35</v>
      </c>
      <c r="G27" s="65"/>
      <c r="H27" s="69"/>
      <c r="I27" s="70"/>
      <c r="J27" s="70"/>
      <c r="K27" s="34" t="s">
        <v>65</v>
      </c>
      <c r="L27" s="77">
        <v>27</v>
      </c>
      <c r="M27" s="77"/>
      <c r="N27" s="72"/>
      <c r="O27" s="79" t="s">
        <v>301</v>
      </c>
      <c r="P27" s="81">
        <v>43741.70201388889</v>
      </c>
      <c r="Q27" s="79" t="s">
        <v>315</v>
      </c>
      <c r="R27" s="83" t="s">
        <v>357</v>
      </c>
      <c r="S27" s="79" t="s">
        <v>373</v>
      </c>
      <c r="T27" s="79"/>
      <c r="U27" s="79"/>
      <c r="V27" s="83" t="s">
        <v>406</v>
      </c>
      <c r="W27" s="81">
        <v>43741.70201388889</v>
      </c>
      <c r="X27" s="83" t="s">
        <v>432</v>
      </c>
      <c r="Y27" s="79"/>
      <c r="Z27" s="79"/>
      <c r="AA27" s="85" t="s">
        <v>497</v>
      </c>
      <c r="AB27" s="79"/>
      <c r="AC27" s="79" t="b">
        <v>0</v>
      </c>
      <c r="AD27" s="79">
        <v>0</v>
      </c>
      <c r="AE27" s="85" t="s">
        <v>554</v>
      </c>
      <c r="AF27" s="79" t="b">
        <v>1</v>
      </c>
      <c r="AG27" s="79" t="s">
        <v>560</v>
      </c>
      <c r="AH27" s="79"/>
      <c r="AI27" s="85" t="s">
        <v>562</v>
      </c>
      <c r="AJ27" s="79" t="b">
        <v>0</v>
      </c>
      <c r="AK27" s="79">
        <v>0</v>
      </c>
      <c r="AL27" s="85" t="s">
        <v>552</v>
      </c>
      <c r="AM27" s="79" t="s">
        <v>568</v>
      </c>
      <c r="AN27" s="79" t="b">
        <v>0</v>
      </c>
      <c r="AO27" s="85" t="s">
        <v>497</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c r="BE27" s="49"/>
      <c r="BF27" s="48"/>
      <c r="BG27" s="49"/>
      <c r="BH27" s="48"/>
      <c r="BI27" s="49"/>
      <c r="BJ27" s="48"/>
      <c r="BK27" s="49"/>
      <c r="BL27" s="48"/>
    </row>
    <row r="28" spans="1:64" ht="15">
      <c r="A28" s="64" t="s">
        <v>226</v>
      </c>
      <c r="B28" s="64" t="s">
        <v>248</v>
      </c>
      <c r="C28" s="65" t="s">
        <v>1761</v>
      </c>
      <c r="D28" s="66">
        <v>3</v>
      </c>
      <c r="E28" s="67" t="s">
        <v>132</v>
      </c>
      <c r="F28" s="68">
        <v>35</v>
      </c>
      <c r="G28" s="65"/>
      <c r="H28" s="69"/>
      <c r="I28" s="70"/>
      <c r="J28" s="70"/>
      <c r="K28" s="34" t="s">
        <v>65</v>
      </c>
      <c r="L28" s="77">
        <v>28</v>
      </c>
      <c r="M28" s="77"/>
      <c r="N28" s="72"/>
      <c r="O28" s="79" t="s">
        <v>301</v>
      </c>
      <c r="P28" s="81">
        <v>43560.84144675926</v>
      </c>
      <c r="Q28" s="79" t="s">
        <v>316</v>
      </c>
      <c r="R28" s="83" t="s">
        <v>358</v>
      </c>
      <c r="S28" s="79" t="s">
        <v>372</v>
      </c>
      <c r="T28" s="79" t="s">
        <v>380</v>
      </c>
      <c r="U28" s="79"/>
      <c r="V28" s="83" t="s">
        <v>407</v>
      </c>
      <c r="W28" s="81">
        <v>43560.84144675926</v>
      </c>
      <c r="X28" s="83" t="s">
        <v>433</v>
      </c>
      <c r="Y28" s="79"/>
      <c r="Z28" s="79"/>
      <c r="AA28" s="85" t="s">
        <v>498</v>
      </c>
      <c r="AB28" s="79"/>
      <c r="AC28" s="79" t="b">
        <v>0</v>
      </c>
      <c r="AD28" s="79">
        <v>14</v>
      </c>
      <c r="AE28" s="85" t="s">
        <v>552</v>
      </c>
      <c r="AF28" s="79" t="b">
        <v>0</v>
      </c>
      <c r="AG28" s="79" t="s">
        <v>560</v>
      </c>
      <c r="AH28" s="79"/>
      <c r="AI28" s="85" t="s">
        <v>552</v>
      </c>
      <c r="AJ28" s="79" t="b">
        <v>0</v>
      </c>
      <c r="AK28" s="79">
        <v>7</v>
      </c>
      <c r="AL28" s="85" t="s">
        <v>552</v>
      </c>
      <c r="AM28" s="79" t="s">
        <v>570</v>
      </c>
      <c r="AN28" s="79" t="b">
        <v>0</v>
      </c>
      <c r="AO28" s="85" t="s">
        <v>498</v>
      </c>
      <c r="AP28" s="79" t="s">
        <v>576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226</v>
      </c>
      <c r="B29" s="64" t="s">
        <v>249</v>
      </c>
      <c r="C29" s="65" t="s">
        <v>1761</v>
      </c>
      <c r="D29" s="66">
        <v>3</v>
      </c>
      <c r="E29" s="67" t="s">
        <v>132</v>
      </c>
      <c r="F29" s="68">
        <v>35</v>
      </c>
      <c r="G29" s="65"/>
      <c r="H29" s="69"/>
      <c r="I29" s="70"/>
      <c r="J29" s="70"/>
      <c r="K29" s="34" t="s">
        <v>65</v>
      </c>
      <c r="L29" s="77">
        <v>29</v>
      </c>
      <c r="M29" s="77"/>
      <c r="N29" s="72"/>
      <c r="O29" s="79" t="s">
        <v>301</v>
      </c>
      <c r="P29" s="81">
        <v>43560.84144675926</v>
      </c>
      <c r="Q29" s="79" t="s">
        <v>316</v>
      </c>
      <c r="R29" s="83" t="s">
        <v>358</v>
      </c>
      <c r="S29" s="79" t="s">
        <v>372</v>
      </c>
      <c r="T29" s="79" t="s">
        <v>380</v>
      </c>
      <c r="U29" s="79"/>
      <c r="V29" s="83" t="s">
        <v>407</v>
      </c>
      <c r="W29" s="81">
        <v>43560.84144675926</v>
      </c>
      <c r="X29" s="83" t="s">
        <v>433</v>
      </c>
      <c r="Y29" s="79"/>
      <c r="Z29" s="79"/>
      <c r="AA29" s="85" t="s">
        <v>498</v>
      </c>
      <c r="AB29" s="79"/>
      <c r="AC29" s="79" t="b">
        <v>0</v>
      </c>
      <c r="AD29" s="79">
        <v>14</v>
      </c>
      <c r="AE29" s="85" t="s">
        <v>552</v>
      </c>
      <c r="AF29" s="79" t="b">
        <v>0</v>
      </c>
      <c r="AG29" s="79" t="s">
        <v>560</v>
      </c>
      <c r="AH29" s="79"/>
      <c r="AI29" s="85" t="s">
        <v>552</v>
      </c>
      <c r="AJ29" s="79" t="b">
        <v>0</v>
      </c>
      <c r="AK29" s="79">
        <v>7</v>
      </c>
      <c r="AL29" s="85" t="s">
        <v>552</v>
      </c>
      <c r="AM29" s="79" t="s">
        <v>570</v>
      </c>
      <c r="AN29" s="79" t="b">
        <v>0</v>
      </c>
      <c r="AO29" s="85" t="s">
        <v>498</v>
      </c>
      <c r="AP29" s="79" t="s">
        <v>576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226</v>
      </c>
      <c r="B30" s="64" t="s">
        <v>250</v>
      </c>
      <c r="C30" s="65" t="s">
        <v>1761</v>
      </c>
      <c r="D30" s="66">
        <v>3</v>
      </c>
      <c r="E30" s="67" t="s">
        <v>132</v>
      </c>
      <c r="F30" s="68">
        <v>35</v>
      </c>
      <c r="G30" s="65"/>
      <c r="H30" s="69"/>
      <c r="I30" s="70"/>
      <c r="J30" s="70"/>
      <c r="K30" s="34" t="s">
        <v>65</v>
      </c>
      <c r="L30" s="77">
        <v>30</v>
      </c>
      <c r="M30" s="77"/>
      <c r="N30" s="72"/>
      <c r="O30" s="79" t="s">
        <v>301</v>
      </c>
      <c r="P30" s="81">
        <v>43560.84144675926</v>
      </c>
      <c r="Q30" s="79" t="s">
        <v>316</v>
      </c>
      <c r="R30" s="83" t="s">
        <v>358</v>
      </c>
      <c r="S30" s="79" t="s">
        <v>372</v>
      </c>
      <c r="T30" s="79" t="s">
        <v>380</v>
      </c>
      <c r="U30" s="79"/>
      <c r="V30" s="83" t="s">
        <v>407</v>
      </c>
      <c r="W30" s="81">
        <v>43560.84144675926</v>
      </c>
      <c r="X30" s="83" t="s">
        <v>433</v>
      </c>
      <c r="Y30" s="79"/>
      <c r="Z30" s="79"/>
      <c r="AA30" s="85" t="s">
        <v>498</v>
      </c>
      <c r="AB30" s="79"/>
      <c r="AC30" s="79" t="b">
        <v>0</v>
      </c>
      <c r="AD30" s="79">
        <v>14</v>
      </c>
      <c r="AE30" s="85" t="s">
        <v>552</v>
      </c>
      <c r="AF30" s="79" t="b">
        <v>0</v>
      </c>
      <c r="AG30" s="79" t="s">
        <v>560</v>
      </c>
      <c r="AH30" s="79"/>
      <c r="AI30" s="85" t="s">
        <v>552</v>
      </c>
      <c r="AJ30" s="79" t="b">
        <v>0</v>
      </c>
      <c r="AK30" s="79">
        <v>7</v>
      </c>
      <c r="AL30" s="85" t="s">
        <v>552</v>
      </c>
      <c r="AM30" s="79" t="s">
        <v>570</v>
      </c>
      <c r="AN30" s="79" t="b">
        <v>0</v>
      </c>
      <c r="AO30" s="85" t="s">
        <v>498</v>
      </c>
      <c r="AP30" s="79" t="s">
        <v>576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226</v>
      </c>
      <c r="B31" s="64" t="s">
        <v>251</v>
      </c>
      <c r="C31" s="65" t="s">
        <v>1761</v>
      </c>
      <c r="D31" s="66">
        <v>3</v>
      </c>
      <c r="E31" s="67" t="s">
        <v>132</v>
      </c>
      <c r="F31" s="68">
        <v>35</v>
      </c>
      <c r="G31" s="65"/>
      <c r="H31" s="69"/>
      <c r="I31" s="70"/>
      <c r="J31" s="70"/>
      <c r="K31" s="34" t="s">
        <v>65</v>
      </c>
      <c r="L31" s="77">
        <v>31</v>
      </c>
      <c r="M31" s="77"/>
      <c r="N31" s="72"/>
      <c r="O31" s="79" t="s">
        <v>301</v>
      </c>
      <c r="P31" s="81">
        <v>43560.84144675926</v>
      </c>
      <c r="Q31" s="79" t="s">
        <v>316</v>
      </c>
      <c r="R31" s="83" t="s">
        <v>358</v>
      </c>
      <c r="S31" s="79" t="s">
        <v>372</v>
      </c>
      <c r="T31" s="79" t="s">
        <v>380</v>
      </c>
      <c r="U31" s="79"/>
      <c r="V31" s="83" t="s">
        <v>407</v>
      </c>
      <c r="W31" s="81">
        <v>43560.84144675926</v>
      </c>
      <c r="X31" s="83" t="s">
        <v>433</v>
      </c>
      <c r="Y31" s="79"/>
      <c r="Z31" s="79"/>
      <c r="AA31" s="85" t="s">
        <v>498</v>
      </c>
      <c r="AB31" s="79"/>
      <c r="AC31" s="79" t="b">
        <v>0</v>
      </c>
      <c r="AD31" s="79">
        <v>14</v>
      </c>
      <c r="AE31" s="85" t="s">
        <v>552</v>
      </c>
      <c r="AF31" s="79" t="b">
        <v>0</v>
      </c>
      <c r="AG31" s="79" t="s">
        <v>560</v>
      </c>
      <c r="AH31" s="79"/>
      <c r="AI31" s="85" t="s">
        <v>552</v>
      </c>
      <c r="AJ31" s="79" t="b">
        <v>0</v>
      </c>
      <c r="AK31" s="79">
        <v>7</v>
      </c>
      <c r="AL31" s="85" t="s">
        <v>552</v>
      </c>
      <c r="AM31" s="79" t="s">
        <v>570</v>
      </c>
      <c r="AN31" s="79" t="b">
        <v>0</v>
      </c>
      <c r="AO31" s="85" t="s">
        <v>498</v>
      </c>
      <c r="AP31" s="79" t="s">
        <v>576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252</v>
      </c>
      <c r="C32" s="65" t="s">
        <v>1761</v>
      </c>
      <c r="D32" s="66">
        <v>3</v>
      </c>
      <c r="E32" s="67" t="s">
        <v>132</v>
      </c>
      <c r="F32" s="68">
        <v>35</v>
      </c>
      <c r="G32" s="65"/>
      <c r="H32" s="69"/>
      <c r="I32" s="70"/>
      <c r="J32" s="70"/>
      <c r="K32" s="34" t="s">
        <v>65</v>
      </c>
      <c r="L32" s="77">
        <v>32</v>
      </c>
      <c r="M32" s="77"/>
      <c r="N32" s="72"/>
      <c r="O32" s="79" t="s">
        <v>301</v>
      </c>
      <c r="P32" s="81">
        <v>43560.84144675926</v>
      </c>
      <c r="Q32" s="79" t="s">
        <v>316</v>
      </c>
      <c r="R32" s="83" t="s">
        <v>358</v>
      </c>
      <c r="S32" s="79" t="s">
        <v>372</v>
      </c>
      <c r="T32" s="79" t="s">
        <v>380</v>
      </c>
      <c r="U32" s="79"/>
      <c r="V32" s="83" t="s">
        <v>407</v>
      </c>
      <c r="W32" s="81">
        <v>43560.84144675926</v>
      </c>
      <c r="X32" s="83" t="s">
        <v>433</v>
      </c>
      <c r="Y32" s="79"/>
      <c r="Z32" s="79"/>
      <c r="AA32" s="85" t="s">
        <v>498</v>
      </c>
      <c r="AB32" s="79"/>
      <c r="AC32" s="79" t="b">
        <v>0</v>
      </c>
      <c r="AD32" s="79">
        <v>14</v>
      </c>
      <c r="AE32" s="85" t="s">
        <v>552</v>
      </c>
      <c r="AF32" s="79" t="b">
        <v>0</v>
      </c>
      <c r="AG32" s="79" t="s">
        <v>560</v>
      </c>
      <c r="AH32" s="79"/>
      <c r="AI32" s="85" t="s">
        <v>552</v>
      </c>
      <c r="AJ32" s="79" t="b">
        <v>0</v>
      </c>
      <c r="AK32" s="79">
        <v>7</v>
      </c>
      <c r="AL32" s="85" t="s">
        <v>552</v>
      </c>
      <c r="AM32" s="79" t="s">
        <v>570</v>
      </c>
      <c r="AN32" s="79" t="b">
        <v>0</v>
      </c>
      <c r="AO32" s="85" t="s">
        <v>498</v>
      </c>
      <c r="AP32" s="79" t="s">
        <v>576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226</v>
      </c>
      <c r="B33" s="64" t="s">
        <v>253</v>
      </c>
      <c r="C33" s="65" t="s">
        <v>1761</v>
      </c>
      <c r="D33" s="66">
        <v>3</v>
      </c>
      <c r="E33" s="67" t="s">
        <v>132</v>
      </c>
      <c r="F33" s="68">
        <v>35</v>
      </c>
      <c r="G33" s="65"/>
      <c r="H33" s="69"/>
      <c r="I33" s="70"/>
      <c r="J33" s="70"/>
      <c r="K33" s="34" t="s">
        <v>65</v>
      </c>
      <c r="L33" s="77">
        <v>33</v>
      </c>
      <c r="M33" s="77"/>
      <c r="N33" s="72"/>
      <c r="O33" s="79" t="s">
        <v>301</v>
      </c>
      <c r="P33" s="81">
        <v>43560.84144675926</v>
      </c>
      <c r="Q33" s="79" t="s">
        <v>316</v>
      </c>
      <c r="R33" s="83" t="s">
        <v>358</v>
      </c>
      <c r="S33" s="79" t="s">
        <v>372</v>
      </c>
      <c r="T33" s="79" t="s">
        <v>380</v>
      </c>
      <c r="U33" s="79"/>
      <c r="V33" s="83" t="s">
        <v>407</v>
      </c>
      <c r="W33" s="81">
        <v>43560.84144675926</v>
      </c>
      <c r="X33" s="83" t="s">
        <v>433</v>
      </c>
      <c r="Y33" s="79"/>
      <c r="Z33" s="79"/>
      <c r="AA33" s="85" t="s">
        <v>498</v>
      </c>
      <c r="AB33" s="79"/>
      <c r="AC33" s="79" t="b">
        <v>0</v>
      </c>
      <c r="AD33" s="79">
        <v>14</v>
      </c>
      <c r="AE33" s="85" t="s">
        <v>552</v>
      </c>
      <c r="AF33" s="79" t="b">
        <v>0</v>
      </c>
      <c r="AG33" s="79" t="s">
        <v>560</v>
      </c>
      <c r="AH33" s="79"/>
      <c r="AI33" s="85" t="s">
        <v>552</v>
      </c>
      <c r="AJ33" s="79" t="b">
        <v>0</v>
      </c>
      <c r="AK33" s="79">
        <v>7</v>
      </c>
      <c r="AL33" s="85" t="s">
        <v>552</v>
      </c>
      <c r="AM33" s="79" t="s">
        <v>570</v>
      </c>
      <c r="AN33" s="79" t="b">
        <v>0</v>
      </c>
      <c r="AO33" s="85" t="s">
        <v>498</v>
      </c>
      <c r="AP33" s="79" t="s">
        <v>576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226</v>
      </c>
      <c r="B34" s="64" t="s">
        <v>254</v>
      </c>
      <c r="C34" s="65" t="s">
        <v>1761</v>
      </c>
      <c r="D34" s="66">
        <v>3</v>
      </c>
      <c r="E34" s="67" t="s">
        <v>132</v>
      </c>
      <c r="F34" s="68">
        <v>35</v>
      </c>
      <c r="G34" s="65"/>
      <c r="H34" s="69"/>
      <c r="I34" s="70"/>
      <c r="J34" s="70"/>
      <c r="K34" s="34" t="s">
        <v>65</v>
      </c>
      <c r="L34" s="77">
        <v>34</v>
      </c>
      <c r="M34" s="77"/>
      <c r="N34" s="72"/>
      <c r="O34" s="79" t="s">
        <v>301</v>
      </c>
      <c r="P34" s="81">
        <v>43607.046944444446</v>
      </c>
      <c r="Q34" s="79" t="s">
        <v>317</v>
      </c>
      <c r="R34" s="83" t="s">
        <v>359</v>
      </c>
      <c r="S34" s="79" t="s">
        <v>372</v>
      </c>
      <c r="T34" s="79" t="s">
        <v>381</v>
      </c>
      <c r="U34" s="79"/>
      <c r="V34" s="83" t="s">
        <v>407</v>
      </c>
      <c r="W34" s="81">
        <v>43607.046944444446</v>
      </c>
      <c r="X34" s="83" t="s">
        <v>434</v>
      </c>
      <c r="Y34" s="79"/>
      <c r="Z34" s="79"/>
      <c r="AA34" s="85" t="s">
        <v>499</v>
      </c>
      <c r="AB34" s="79"/>
      <c r="AC34" s="79" t="b">
        <v>0</v>
      </c>
      <c r="AD34" s="79">
        <v>7</v>
      </c>
      <c r="AE34" s="85" t="s">
        <v>552</v>
      </c>
      <c r="AF34" s="79" t="b">
        <v>0</v>
      </c>
      <c r="AG34" s="79" t="s">
        <v>560</v>
      </c>
      <c r="AH34" s="79"/>
      <c r="AI34" s="85" t="s">
        <v>552</v>
      </c>
      <c r="AJ34" s="79" t="b">
        <v>0</v>
      </c>
      <c r="AK34" s="79">
        <v>6</v>
      </c>
      <c r="AL34" s="85" t="s">
        <v>552</v>
      </c>
      <c r="AM34" s="79" t="s">
        <v>570</v>
      </c>
      <c r="AN34" s="79" t="b">
        <v>0</v>
      </c>
      <c r="AO34" s="85" t="s">
        <v>499</v>
      </c>
      <c r="AP34" s="79" t="s">
        <v>576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226</v>
      </c>
      <c r="B35" s="64" t="s">
        <v>255</v>
      </c>
      <c r="C35" s="65" t="s">
        <v>1761</v>
      </c>
      <c r="D35" s="66">
        <v>3</v>
      </c>
      <c r="E35" s="67" t="s">
        <v>132</v>
      </c>
      <c r="F35" s="68">
        <v>35</v>
      </c>
      <c r="G35" s="65"/>
      <c r="H35" s="69"/>
      <c r="I35" s="70"/>
      <c r="J35" s="70"/>
      <c r="K35" s="34" t="s">
        <v>65</v>
      </c>
      <c r="L35" s="77">
        <v>35</v>
      </c>
      <c r="M35" s="77"/>
      <c r="N35" s="72"/>
      <c r="O35" s="79" t="s">
        <v>301</v>
      </c>
      <c r="P35" s="81">
        <v>43607.046944444446</v>
      </c>
      <c r="Q35" s="79" t="s">
        <v>317</v>
      </c>
      <c r="R35" s="83" t="s">
        <v>359</v>
      </c>
      <c r="S35" s="79" t="s">
        <v>372</v>
      </c>
      <c r="T35" s="79" t="s">
        <v>381</v>
      </c>
      <c r="U35" s="79"/>
      <c r="V35" s="83" t="s">
        <v>407</v>
      </c>
      <c r="W35" s="81">
        <v>43607.046944444446</v>
      </c>
      <c r="X35" s="83" t="s">
        <v>434</v>
      </c>
      <c r="Y35" s="79"/>
      <c r="Z35" s="79"/>
      <c r="AA35" s="85" t="s">
        <v>499</v>
      </c>
      <c r="AB35" s="79"/>
      <c r="AC35" s="79" t="b">
        <v>0</v>
      </c>
      <c r="AD35" s="79">
        <v>7</v>
      </c>
      <c r="AE35" s="85" t="s">
        <v>552</v>
      </c>
      <c r="AF35" s="79" t="b">
        <v>0</v>
      </c>
      <c r="AG35" s="79" t="s">
        <v>560</v>
      </c>
      <c r="AH35" s="79"/>
      <c r="AI35" s="85" t="s">
        <v>552</v>
      </c>
      <c r="AJ35" s="79" t="b">
        <v>0</v>
      </c>
      <c r="AK35" s="79">
        <v>6</v>
      </c>
      <c r="AL35" s="85" t="s">
        <v>552</v>
      </c>
      <c r="AM35" s="79" t="s">
        <v>570</v>
      </c>
      <c r="AN35" s="79" t="b">
        <v>0</v>
      </c>
      <c r="AO35" s="85" t="s">
        <v>499</v>
      </c>
      <c r="AP35" s="79" t="s">
        <v>576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226</v>
      </c>
      <c r="B36" s="64" t="s">
        <v>256</v>
      </c>
      <c r="C36" s="65" t="s">
        <v>1761</v>
      </c>
      <c r="D36" s="66">
        <v>3</v>
      </c>
      <c r="E36" s="67" t="s">
        <v>132</v>
      </c>
      <c r="F36" s="68">
        <v>35</v>
      </c>
      <c r="G36" s="65"/>
      <c r="H36" s="69"/>
      <c r="I36" s="70"/>
      <c r="J36" s="70"/>
      <c r="K36" s="34" t="s">
        <v>65</v>
      </c>
      <c r="L36" s="77">
        <v>36</v>
      </c>
      <c r="M36" s="77"/>
      <c r="N36" s="72"/>
      <c r="O36" s="79" t="s">
        <v>301</v>
      </c>
      <c r="P36" s="81">
        <v>43607.046944444446</v>
      </c>
      <c r="Q36" s="79" t="s">
        <v>317</v>
      </c>
      <c r="R36" s="83" t="s">
        <v>359</v>
      </c>
      <c r="S36" s="79" t="s">
        <v>372</v>
      </c>
      <c r="T36" s="79" t="s">
        <v>381</v>
      </c>
      <c r="U36" s="79"/>
      <c r="V36" s="83" t="s">
        <v>407</v>
      </c>
      <c r="W36" s="81">
        <v>43607.046944444446</v>
      </c>
      <c r="X36" s="83" t="s">
        <v>434</v>
      </c>
      <c r="Y36" s="79"/>
      <c r="Z36" s="79"/>
      <c r="AA36" s="85" t="s">
        <v>499</v>
      </c>
      <c r="AB36" s="79"/>
      <c r="AC36" s="79" t="b">
        <v>0</v>
      </c>
      <c r="AD36" s="79">
        <v>7</v>
      </c>
      <c r="AE36" s="85" t="s">
        <v>552</v>
      </c>
      <c r="AF36" s="79" t="b">
        <v>0</v>
      </c>
      <c r="AG36" s="79" t="s">
        <v>560</v>
      </c>
      <c r="AH36" s="79"/>
      <c r="AI36" s="85" t="s">
        <v>552</v>
      </c>
      <c r="AJ36" s="79" t="b">
        <v>0</v>
      </c>
      <c r="AK36" s="79">
        <v>6</v>
      </c>
      <c r="AL36" s="85" t="s">
        <v>552</v>
      </c>
      <c r="AM36" s="79" t="s">
        <v>570</v>
      </c>
      <c r="AN36" s="79" t="b">
        <v>0</v>
      </c>
      <c r="AO36" s="85" t="s">
        <v>499</v>
      </c>
      <c r="AP36" s="79" t="s">
        <v>576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226</v>
      </c>
      <c r="B37" s="64" t="s">
        <v>257</v>
      </c>
      <c r="C37" s="65" t="s">
        <v>1761</v>
      </c>
      <c r="D37" s="66">
        <v>3</v>
      </c>
      <c r="E37" s="67" t="s">
        <v>132</v>
      </c>
      <c r="F37" s="68">
        <v>35</v>
      </c>
      <c r="G37" s="65"/>
      <c r="H37" s="69"/>
      <c r="I37" s="70"/>
      <c r="J37" s="70"/>
      <c r="K37" s="34" t="s">
        <v>65</v>
      </c>
      <c r="L37" s="77">
        <v>37</v>
      </c>
      <c r="M37" s="77"/>
      <c r="N37" s="72"/>
      <c r="O37" s="79" t="s">
        <v>301</v>
      </c>
      <c r="P37" s="81">
        <v>43607.046944444446</v>
      </c>
      <c r="Q37" s="79" t="s">
        <v>317</v>
      </c>
      <c r="R37" s="83" t="s">
        <v>359</v>
      </c>
      <c r="S37" s="79" t="s">
        <v>372</v>
      </c>
      <c r="T37" s="79" t="s">
        <v>381</v>
      </c>
      <c r="U37" s="79"/>
      <c r="V37" s="83" t="s">
        <v>407</v>
      </c>
      <c r="W37" s="81">
        <v>43607.046944444446</v>
      </c>
      <c r="X37" s="83" t="s">
        <v>434</v>
      </c>
      <c r="Y37" s="79"/>
      <c r="Z37" s="79"/>
      <c r="AA37" s="85" t="s">
        <v>499</v>
      </c>
      <c r="AB37" s="79"/>
      <c r="AC37" s="79" t="b">
        <v>0</v>
      </c>
      <c r="AD37" s="79">
        <v>7</v>
      </c>
      <c r="AE37" s="85" t="s">
        <v>552</v>
      </c>
      <c r="AF37" s="79" t="b">
        <v>0</v>
      </c>
      <c r="AG37" s="79" t="s">
        <v>560</v>
      </c>
      <c r="AH37" s="79"/>
      <c r="AI37" s="85" t="s">
        <v>552</v>
      </c>
      <c r="AJ37" s="79" t="b">
        <v>0</v>
      </c>
      <c r="AK37" s="79">
        <v>6</v>
      </c>
      <c r="AL37" s="85" t="s">
        <v>552</v>
      </c>
      <c r="AM37" s="79" t="s">
        <v>570</v>
      </c>
      <c r="AN37" s="79" t="b">
        <v>0</v>
      </c>
      <c r="AO37" s="85" t="s">
        <v>499</v>
      </c>
      <c r="AP37" s="79" t="s">
        <v>576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226</v>
      </c>
      <c r="B38" s="64" t="s">
        <v>258</v>
      </c>
      <c r="C38" s="65" t="s">
        <v>1761</v>
      </c>
      <c r="D38" s="66">
        <v>3</v>
      </c>
      <c r="E38" s="67" t="s">
        <v>132</v>
      </c>
      <c r="F38" s="68">
        <v>35</v>
      </c>
      <c r="G38" s="65"/>
      <c r="H38" s="69"/>
      <c r="I38" s="70"/>
      <c r="J38" s="70"/>
      <c r="K38" s="34" t="s">
        <v>65</v>
      </c>
      <c r="L38" s="77">
        <v>38</v>
      </c>
      <c r="M38" s="77"/>
      <c r="N38" s="72"/>
      <c r="O38" s="79" t="s">
        <v>301</v>
      </c>
      <c r="P38" s="81">
        <v>43607.046944444446</v>
      </c>
      <c r="Q38" s="79" t="s">
        <v>317</v>
      </c>
      <c r="R38" s="83" t="s">
        <v>359</v>
      </c>
      <c r="S38" s="79" t="s">
        <v>372</v>
      </c>
      <c r="T38" s="79" t="s">
        <v>381</v>
      </c>
      <c r="U38" s="79"/>
      <c r="V38" s="83" t="s">
        <v>407</v>
      </c>
      <c r="W38" s="81">
        <v>43607.046944444446</v>
      </c>
      <c r="X38" s="83" t="s">
        <v>434</v>
      </c>
      <c r="Y38" s="79"/>
      <c r="Z38" s="79"/>
      <c r="AA38" s="85" t="s">
        <v>499</v>
      </c>
      <c r="AB38" s="79"/>
      <c r="AC38" s="79" t="b">
        <v>0</v>
      </c>
      <c r="AD38" s="79">
        <v>7</v>
      </c>
      <c r="AE38" s="85" t="s">
        <v>552</v>
      </c>
      <c r="AF38" s="79" t="b">
        <v>0</v>
      </c>
      <c r="AG38" s="79" t="s">
        <v>560</v>
      </c>
      <c r="AH38" s="79"/>
      <c r="AI38" s="85" t="s">
        <v>552</v>
      </c>
      <c r="AJ38" s="79" t="b">
        <v>0</v>
      </c>
      <c r="AK38" s="79">
        <v>6</v>
      </c>
      <c r="AL38" s="85" t="s">
        <v>552</v>
      </c>
      <c r="AM38" s="79" t="s">
        <v>570</v>
      </c>
      <c r="AN38" s="79" t="b">
        <v>0</v>
      </c>
      <c r="AO38" s="85" t="s">
        <v>499</v>
      </c>
      <c r="AP38" s="79" t="s">
        <v>576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226</v>
      </c>
      <c r="B39" s="64" t="s">
        <v>259</v>
      </c>
      <c r="C39" s="65" t="s">
        <v>1761</v>
      </c>
      <c r="D39" s="66">
        <v>3</v>
      </c>
      <c r="E39" s="67" t="s">
        <v>132</v>
      </c>
      <c r="F39" s="68">
        <v>35</v>
      </c>
      <c r="G39" s="65"/>
      <c r="H39" s="69"/>
      <c r="I39" s="70"/>
      <c r="J39" s="70"/>
      <c r="K39" s="34" t="s">
        <v>65</v>
      </c>
      <c r="L39" s="77">
        <v>39</v>
      </c>
      <c r="M39" s="77"/>
      <c r="N39" s="72"/>
      <c r="O39" s="79" t="s">
        <v>301</v>
      </c>
      <c r="P39" s="81">
        <v>43607.046944444446</v>
      </c>
      <c r="Q39" s="79" t="s">
        <v>317</v>
      </c>
      <c r="R39" s="83" t="s">
        <v>359</v>
      </c>
      <c r="S39" s="79" t="s">
        <v>372</v>
      </c>
      <c r="T39" s="79" t="s">
        <v>381</v>
      </c>
      <c r="U39" s="79"/>
      <c r="V39" s="83" t="s">
        <v>407</v>
      </c>
      <c r="W39" s="81">
        <v>43607.046944444446</v>
      </c>
      <c r="X39" s="83" t="s">
        <v>434</v>
      </c>
      <c r="Y39" s="79"/>
      <c r="Z39" s="79"/>
      <c r="AA39" s="85" t="s">
        <v>499</v>
      </c>
      <c r="AB39" s="79"/>
      <c r="AC39" s="79" t="b">
        <v>0</v>
      </c>
      <c r="AD39" s="79">
        <v>7</v>
      </c>
      <c r="AE39" s="85" t="s">
        <v>552</v>
      </c>
      <c r="AF39" s="79" t="b">
        <v>0</v>
      </c>
      <c r="AG39" s="79" t="s">
        <v>560</v>
      </c>
      <c r="AH39" s="79"/>
      <c r="AI39" s="85" t="s">
        <v>552</v>
      </c>
      <c r="AJ39" s="79" t="b">
        <v>0</v>
      </c>
      <c r="AK39" s="79">
        <v>6</v>
      </c>
      <c r="AL39" s="85" t="s">
        <v>552</v>
      </c>
      <c r="AM39" s="79" t="s">
        <v>570</v>
      </c>
      <c r="AN39" s="79" t="b">
        <v>0</v>
      </c>
      <c r="AO39" s="85" t="s">
        <v>499</v>
      </c>
      <c r="AP39" s="79" t="s">
        <v>576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226</v>
      </c>
      <c r="B40" s="64" t="s">
        <v>260</v>
      </c>
      <c r="C40" s="65" t="s">
        <v>1761</v>
      </c>
      <c r="D40" s="66">
        <v>3</v>
      </c>
      <c r="E40" s="67" t="s">
        <v>132</v>
      </c>
      <c r="F40" s="68">
        <v>35</v>
      </c>
      <c r="G40" s="65"/>
      <c r="H40" s="69"/>
      <c r="I40" s="70"/>
      <c r="J40" s="70"/>
      <c r="K40" s="34" t="s">
        <v>65</v>
      </c>
      <c r="L40" s="77">
        <v>40</v>
      </c>
      <c r="M40" s="77"/>
      <c r="N40" s="72"/>
      <c r="O40" s="79" t="s">
        <v>301</v>
      </c>
      <c r="P40" s="81">
        <v>43607.046944444446</v>
      </c>
      <c r="Q40" s="79" t="s">
        <v>317</v>
      </c>
      <c r="R40" s="83" t="s">
        <v>359</v>
      </c>
      <c r="S40" s="79" t="s">
        <v>372</v>
      </c>
      <c r="T40" s="79" t="s">
        <v>381</v>
      </c>
      <c r="U40" s="79"/>
      <c r="V40" s="83" t="s">
        <v>407</v>
      </c>
      <c r="W40" s="81">
        <v>43607.046944444446</v>
      </c>
      <c r="X40" s="83" t="s">
        <v>434</v>
      </c>
      <c r="Y40" s="79"/>
      <c r="Z40" s="79"/>
      <c r="AA40" s="85" t="s">
        <v>499</v>
      </c>
      <c r="AB40" s="79"/>
      <c r="AC40" s="79" t="b">
        <v>0</v>
      </c>
      <c r="AD40" s="79">
        <v>7</v>
      </c>
      <c r="AE40" s="85" t="s">
        <v>552</v>
      </c>
      <c r="AF40" s="79" t="b">
        <v>0</v>
      </c>
      <c r="AG40" s="79" t="s">
        <v>560</v>
      </c>
      <c r="AH40" s="79"/>
      <c r="AI40" s="85" t="s">
        <v>552</v>
      </c>
      <c r="AJ40" s="79" t="b">
        <v>0</v>
      </c>
      <c r="AK40" s="79">
        <v>6</v>
      </c>
      <c r="AL40" s="85" t="s">
        <v>552</v>
      </c>
      <c r="AM40" s="79" t="s">
        <v>570</v>
      </c>
      <c r="AN40" s="79" t="b">
        <v>0</v>
      </c>
      <c r="AO40" s="85" t="s">
        <v>499</v>
      </c>
      <c r="AP40" s="79" t="s">
        <v>576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226</v>
      </c>
      <c r="B41" s="64" t="s">
        <v>261</v>
      </c>
      <c r="C41" s="65" t="s">
        <v>1761</v>
      </c>
      <c r="D41" s="66">
        <v>3</v>
      </c>
      <c r="E41" s="67" t="s">
        <v>132</v>
      </c>
      <c r="F41" s="68">
        <v>35</v>
      </c>
      <c r="G41" s="65"/>
      <c r="H41" s="69"/>
      <c r="I41" s="70"/>
      <c r="J41" s="70"/>
      <c r="K41" s="34" t="s">
        <v>65</v>
      </c>
      <c r="L41" s="77">
        <v>41</v>
      </c>
      <c r="M41" s="77"/>
      <c r="N41" s="72"/>
      <c r="O41" s="79" t="s">
        <v>301</v>
      </c>
      <c r="P41" s="81">
        <v>43607.046944444446</v>
      </c>
      <c r="Q41" s="79" t="s">
        <v>317</v>
      </c>
      <c r="R41" s="83" t="s">
        <v>359</v>
      </c>
      <c r="S41" s="79" t="s">
        <v>372</v>
      </c>
      <c r="T41" s="79" t="s">
        <v>381</v>
      </c>
      <c r="U41" s="79"/>
      <c r="V41" s="83" t="s">
        <v>407</v>
      </c>
      <c r="W41" s="81">
        <v>43607.046944444446</v>
      </c>
      <c r="X41" s="83" t="s">
        <v>434</v>
      </c>
      <c r="Y41" s="79"/>
      <c r="Z41" s="79"/>
      <c r="AA41" s="85" t="s">
        <v>499</v>
      </c>
      <c r="AB41" s="79"/>
      <c r="AC41" s="79" t="b">
        <v>0</v>
      </c>
      <c r="AD41" s="79">
        <v>7</v>
      </c>
      <c r="AE41" s="85" t="s">
        <v>552</v>
      </c>
      <c r="AF41" s="79" t="b">
        <v>0</v>
      </c>
      <c r="AG41" s="79" t="s">
        <v>560</v>
      </c>
      <c r="AH41" s="79"/>
      <c r="AI41" s="85" t="s">
        <v>552</v>
      </c>
      <c r="AJ41" s="79" t="b">
        <v>0</v>
      </c>
      <c r="AK41" s="79">
        <v>6</v>
      </c>
      <c r="AL41" s="85" t="s">
        <v>552</v>
      </c>
      <c r="AM41" s="79" t="s">
        <v>570</v>
      </c>
      <c r="AN41" s="79" t="b">
        <v>0</v>
      </c>
      <c r="AO41" s="85" t="s">
        <v>499</v>
      </c>
      <c r="AP41" s="79" t="s">
        <v>576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226</v>
      </c>
      <c r="B42" s="64" t="s">
        <v>262</v>
      </c>
      <c r="C42" s="65" t="s">
        <v>1761</v>
      </c>
      <c r="D42" s="66">
        <v>3</v>
      </c>
      <c r="E42" s="67" t="s">
        <v>132</v>
      </c>
      <c r="F42" s="68">
        <v>35</v>
      </c>
      <c r="G42" s="65"/>
      <c r="H42" s="69"/>
      <c r="I42" s="70"/>
      <c r="J42" s="70"/>
      <c r="K42" s="34" t="s">
        <v>65</v>
      </c>
      <c r="L42" s="77">
        <v>42</v>
      </c>
      <c r="M42" s="77"/>
      <c r="N42" s="72"/>
      <c r="O42" s="79" t="s">
        <v>301</v>
      </c>
      <c r="P42" s="81">
        <v>43607.046944444446</v>
      </c>
      <c r="Q42" s="79" t="s">
        <v>317</v>
      </c>
      <c r="R42" s="83" t="s">
        <v>359</v>
      </c>
      <c r="S42" s="79" t="s">
        <v>372</v>
      </c>
      <c r="T42" s="79" t="s">
        <v>381</v>
      </c>
      <c r="U42" s="79"/>
      <c r="V42" s="83" t="s">
        <v>407</v>
      </c>
      <c r="W42" s="81">
        <v>43607.046944444446</v>
      </c>
      <c r="X42" s="83" t="s">
        <v>434</v>
      </c>
      <c r="Y42" s="79"/>
      <c r="Z42" s="79"/>
      <c r="AA42" s="85" t="s">
        <v>499</v>
      </c>
      <c r="AB42" s="79"/>
      <c r="AC42" s="79" t="b">
        <v>0</v>
      </c>
      <c r="AD42" s="79">
        <v>7</v>
      </c>
      <c r="AE42" s="85" t="s">
        <v>552</v>
      </c>
      <c r="AF42" s="79" t="b">
        <v>0</v>
      </c>
      <c r="AG42" s="79" t="s">
        <v>560</v>
      </c>
      <c r="AH42" s="79"/>
      <c r="AI42" s="85" t="s">
        <v>552</v>
      </c>
      <c r="AJ42" s="79" t="b">
        <v>0</v>
      </c>
      <c r="AK42" s="79">
        <v>6</v>
      </c>
      <c r="AL42" s="85" t="s">
        <v>552</v>
      </c>
      <c r="AM42" s="79" t="s">
        <v>570</v>
      </c>
      <c r="AN42" s="79" t="b">
        <v>0</v>
      </c>
      <c r="AO42" s="85" t="s">
        <v>499</v>
      </c>
      <c r="AP42" s="79" t="s">
        <v>576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226</v>
      </c>
      <c r="B43" s="64" t="s">
        <v>263</v>
      </c>
      <c r="C43" s="65" t="s">
        <v>1761</v>
      </c>
      <c r="D43" s="66">
        <v>3</v>
      </c>
      <c r="E43" s="67" t="s">
        <v>132</v>
      </c>
      <c r="F43" s="68">
        <v>35</v>
      </c>
      <c r="G43" s="65"/>
      <c r="H43" s="69"/>
      <c r="I43" s="70"/>
      <c r="J43" s="70"/>
      <c r="K43" s="34" t="s">
        <v>65</v>
      </c>
      <c r="L43" s="77">
        <v>43</v>
      </c>
      <c r="M43" s="77"/>
      <c r="N43" s="72"/>
      <c r="O43" s="79" t="s">
        <v>301</v>
      </c>
      <c r="P43" s="81">
        <v>43572.0493287037</v>
      </c>
      <c r="Q43" s="79" t="s">
        <v>318</v>
      </c>
      <c r="R43" s="83" t="s">
        <v>360</v>
      </c>
      <c r="S43" s="79" t="s">
        <v>372</v>
      </c>
      <c r="T43" s="79" t="s">
        <v>382</v>
      </c>
      <c r="U43" s="79"/>
      <c r="V43" s="83" t="s">
        <v>407</v>
      </c>
      <c r="W43" s="81">
        <v>43572.0493287037</v>
      </c>
      <c r="X43" s="83" t="s">
        <v>435</v>
      </c>
      <c r="Y43" s="79"/>
      <c r="Z43" s="79"/>
      <c r="AA43" s="85" t="s">
        <v>500</v>
      </c>
      <c r="AB43" s="79"/>
      <c r="AC43" s="79" t="b">
        <v>0</v>
      </c>
      <c r="AD43" s="79">
        <v>10</v>
      </c>
      <c r="AE43" s="85" t="s">
        <v>552</v>
      </c>
      <c r="AF43" s="79" t="b">
        <v>0</v>
      </c>
      <c r="AG43" s="79" t="s">
        <v>560</v>
      </c>
      <c r="AH43" s="79"/>
      <c r="AI43" s="85" t="s">
        <v>552</v>
      </c>
      <c r="AJ43" s="79" t="b">
        <v>0</v>
      </c>
      <c r="AK43" s="79">
        <v>5</v>
      </c>
      <c r="AL43" s="85" t="s">
        <v>552</v>
      </c>
      <c r="AM43" s="79" t="s">
        <v>570</v>
      </c>
      <c r="AN43" s="79" t="b">
        <v>0</v>
      </c>
      <c r="AO43" s="85" t="s">
        <v>500</v>
      </c>
      <c r="AP43" s="79" t="s">
        <v>576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226</v>
      </c>
      <c r="B44" s="64" t="s">
        <v>264</v>
      </c>
      <c r="C44" s="65" t="s">
        <v>1761</v>
      </c>
      <c r="D44" s="66">
        <v>3</v>
      </c>
      <c r="E44" s="67" t="s">
        <v>132</v>
      </c>
      <c r="F44" s="68">
        <v>35</v>
      </c>
      <c r="G44" s="65"/>
      <c r="H44" s="69"/>
      <c r="I44" s="70"/>
      <c r="J44" s="70"/>
      <c r="K44" s="34" t="s">
        <v>65</v>
      </c>
      <c r="L44" s="77">
        <v>44</v>
      </c>
      <c r="M44" s="77"/>
      <c r="N44" s="72"/>
      <c r="O44" s="79" t="s">
        <v>301</v>
      </c>
      <c r="P44" s="81">
        <v>43572.0493287037</v>
      </c>
      <c r="Q44" s="79" t="s">
        <v>318</v>
      </c>
      <c r="R44" s="83" t="s">
        <v>360</v>
      </c>
      <c r="S44" s="79" t="s">
        <v>372</v>
      </c>
      <c r="T44" s="79" t="s">
        <v>382</v>
      </c>
      <c r="U44" s="79"/>
      <c r="V44" s="83" t="s">
        <v>407</v>
      </c>
      <c r="W44" s="81">
        <v>43572.0493287037</v>
      </c>
      <c r="X44" s="83" t="s">
        <v>435</v>
      </c>
      <c r="Y44" s="79"/>
      <c r="Z44" s="79"/>
      <c r="AA44" s="85" t="s">
        <v>500</v>
      </c>
      <c r="AB44" s="79"/>
      <c r="AC44" s="79" t="b">
        <v>0</v>
      </c>
      <c r="AD44" s="79">
        <v>10</v>
      </c>
      <c r="AE44" s="85" t="s">
        <v>552</v>
      </c>
      <c r="AF44" s="79" t="b">
        <v>0</v>
      </c>
      <c r="AG44" s="79" t="s">
        <v>560</v>
      </c>
      <c r="AH44" s="79"/>
      <c r="AI44" s="85" t="s">
        <v>552</v>
      </c>
      <c r="AJ44" s="79" t="b">
        <v>0</v>
      </c>
      <c r="AK44" s="79">
        <v>5</v>
      </c>
      <c r="AL44" s="85" t="s">
        <v>552</v>
      </c>
      <c r="AM44" s="79" t="s">
        <v>570</v>
      </c>
      <c r="AN44" s="79" t="b">
        <v>0</v>
      </c>
      <c r="AO44" s="85" t="s">
        <v>500</v>
      </c>
      <c r="AP44" s="79" t="s">
        <v>576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226</v>
      </c>
      <c r="B45" s="64" t="s">
        <v>265</v>
      </c>
      <c r="C45" s="65" t="s">
        <v>1761</v>
      </c>
      <c r="D45" s="66">
        <v>3</v>
      </c>
      <c r="E45" s="67" t="s">
        <v>132</v>
      </c>
      <c r="F45" s="68">
        <v>35</v>
      </c>
      <c r="G45" s="65"/>
      <c r="H45" s="69"/>
      <c r="I45" s="70"/>
      <c r="J45" s="70"/>
      <c r="K45" s="34" t="s">
        <v>65</v>
      </c>
      <c r="L45" s="77">
        <v>45</v>
      </c>
      <c r="M45" s="77"/>
      <c r="N45" s="72"/>
      <c r="O45" s="79" t="s">
        <v>301</v>
      </c>
      <c r="P45" s="81">
        <v>43572.0493287037</v>
      </c>
      <c r="Q45" s="79" t="s">
        <v>318</v>
      </c>
      <c r="R45" s="83" t="s">
        <v>360</v>
      </c>
      <c r="S45" s="79" t="s">
        <v>372</v>
      </c>
      <c r="T45" s="79" t="s">
        <v>382</v>
      </c>
      <c r="U45" s="79"/>
      <c r="V45" s="83" t="s">
        <v>407</v>
      </c>
      <c r="W45" s="81">
        <v>43572.0493287037</v>
      </c>
      <c r="X45" s="83" t="s">
        <v>435</v>
      </c>
      <c r="Y45" s="79"/>
      <c r="Z45" s="79"/>
      <c r="AA45" s="85" t="s">
        <v>500</v>
      </c>
      <c r="AB45" s="79"/>
      <c r="AC45" s="79" t="b">
        <v>0</v>
      </c>
      <c r="AD45" s="79">
        <v>10</v>
      </c>
      <c r="AE45" s="85" t="s">
        <v>552</v>
      </c>
      <c r="AF45" s="79" t="b">
        <v>0</v>
      </c>
      <c r="AG45" s="79" t="s">
        <v>560</v>
      </c>
      <c r="AH45" s="79"/>
      <c r="AI45" s="85" t="s">
        <v>552</v>
      </c>
      <c r="AJ45" s="79" t="b">
        <v>0</v>
      </c>
      <c r="AK45" s="79">
        <v>5</v>
      </c>
      <c r="AL45" s="85" t="s">
        <v>552</v>
      </c>
      <c r="AM45" s="79" t="s">
        <v>570</v>
      </c>
      <c r="AN45" s="79" t="b">
        <v>0</v>
      </c>
      <c r="AO45" s="85" t="s">
        <v>500</v>
      </c>
      <c r="AP45" s="79" t="s">
        <v>576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226</v>
      </c>
      <c r="B46" s="64" t="s">
        <v>266</v>
      </c>
      <c r="C46" s="65" t="s">
        <v>1761</v>
      </c>
      <c r="D46" s="66">
        <v>3</v>
      </c>
      <c r="E46" s="67" t="s">
        <v>132</v>
      </c>
      <c r="F46" s="68">
        <v>35</v>
      </c>
      <c r="G46" s="65"/>
      <c r="H46" s="69"/>
      <c r="I46" s="70"/>
      <c r="J46" s="70"/>
      <c r="K46" s="34" t="s">
        <v>65</v>
      </c>
      <c r="L46" s="77">
        <v>46</v>
      </c>
      <c r="M46" s="77"/>
      <c r="N46" s="72"/>
      <c r="O46" s="79" t="s">
        <v>301</v>
      </c>
      <c r="P46" s="81">
        <v>43572.0493287037</v>
      </c>
      <c r="Q46" s="79" t="s">
        <v>318</v>
      </c>
      <c r="R46" s="83" t="s">
        <v>360</v>
      </c>
      <c r="S46" s="79" t="s">
        <v>372</v>
      </c>
      <c r="T46" s="79" t="s">
        <v>382</v>
      </c>
      <c r="U46" s="79"/>
      <c r="V46" s="83" t="s">
        <v>407</v>
      </c>
      <c r="W46" s="81">
        <v>43572.0493287037</v>
      </c>
      <c r="X46" s="83" t="s">
        <v>435</v>
      </c>
      <c r="Y46" s="79"/>
      <c r="Z46" s="79"/>
      <c r="AA46" s="85" t="s">
        <v>500</v>
      </c>
      <c r="AB46" s="79"/>
      <c r="AC46" s="79" t="b">
        <v>0</v>
      </c>
      <c r="AD46" s="79">
        <v>10</v>
      </c>
      <c r="AE46" s="85" t="s">
        <v>552</v>
      </c>
      <c r="AF46" s="79" t="b">
        <v>0</v>
      </c>
      <c r="AG46" s="79" t="s">
        <v>560</v>
      </c>
      <c r="AH46" s="79"/>
      <c r="AI46" s="85" t="s">
        <v>552</v>
      </c>
      <c r="AJ46" s="79" t="b">
        <v>0</v>
      </c>
      <c r="AK46" s="79">
        <v>5</v>
      </c>
      <c r="AL46" s="85" t="s">
        <v>552</v>
      </c>
      <c r="AM46" s="79" t="s">
        <v>570</v>
      </c>
      <c r="AN46" s="79" t="b">
        <v>0</v>
      </c>
      <c r="AO46" s="85" t="s">
        <v>500</v>
      </c>
      <c r="AP46" s="79" t="s">
        <v>576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226</v>
      </c>
      <c r="B47" s="64" t="s">
        <v>267</v>
      </c>
      <c r="C47" s="65" t="s">
        <v>1761</v>
      </c>
      <c r="D47" s="66">
        <v>3</v>
      </c>
      <c r="E47" s="67" t="s">
        <v>132</v>
      </c>
      <c r="F47" s="68">
        <v>35</v>
      </c>
      <c r="G47" s="65"/>
      <c r="H47" s="69"/>
      <c r="I47" s="70"/>
      <c r="J47" s="70"/>
      <c r="K47" s="34" t="s">
        <v>65</v>
      </c>
      <c r="L47" s="77">
        <v>47</v>
      </c>
      <c r="M47" s="77"/>
      <c r="N47" s="72"/>
      <c r="O47" s="79" t="s">
        <v>301</v>
      </c>
      <c r="P47" s="81">
        <v>43572.0493287037</v>
      </c>
      <c r="Q47" s="79" t="s">
        <v>318</v>
      </c>
      <c r="R47" s="83" t="s">
        <v>360</v>
      </c>
      <c r="S47" s="79" t="s">
        <v>372</v>
      </c>
      <c r="T47" s="79" t="s">
        <v>382</v>
      </c>
      <c r="U47" s="79"/>
      <c r="V47" s="83" t="s">
        <v>407</v>
      </c>
      <c r="W47" s="81">
        <v>43572.0493287037</v>
      </c>
      <c r="X47" s="83" t="s">
        <v>435</v>
      </c>
      <c r="Y47" s="79"/>
      <c r="Z47" s="79"/>
      <c r="AA47" s="85" t="s">
        <v>500</v>
      </c>
      <c r="AB47" s="79"/>
      <c r="AC47" s="79" t="b">
        <v>0</v>
      </c>
      <c r="AD47" s="79">
        <v>10</v>
      </c>
      <c r="AE47" s="85" t="s">
        <v>552</v>
      </c>
      <c r="AF47" s="79" t="b">
        <v>0</v>
      </c>
      <c r="AG47" s="79" t="s">
        <v>560</v>
      </c>
      <c r="AH47" s="79"/>
      <c r="AI47" s="85" t="s">
        <v>552</v>
      </c>
      <c r="AJ47" s="79" t="b">
        <v>0</v>
      </c>
      <c r="AK47" s="79">
        <v>5</v>
      </c>
      <c r="AL47" s="85" t="s">
        <v>552</v>
      </c>
      <c r="AM47" s="79" t="s">
        <v>570</v>
      </c>
      <c r="AN47" s="79" t="b">
        <v>0</v>
      </c>
      <c r="AO47" s="85" t="s">
        <v>500</v>
      </c>
      <c r="AP47" s="79" t="s">
        <v>576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268</v>
      </c>
      <c r="C48" s="65" t="s">
        <v>1761</v>
      </c>
      <c r="D48" s="66">
        <v>3</v>
      </c>
      <c r="E48" s="67" t="s">
        <v>132</v>
      </c>
      <c r="F48" s="68">
        <v>35</v>
      </c>
      <c r="G48" s="65"/>
      <c r="H48" s="69"/>
      <c r="I48" s="70"/>
      <c r="J48" s="70"/>
      <c r="K48" s="34" t="s">
        <v>65</v>
      </c>
      <c r="L48" s="77">
        <v>48</v>
      </c>
      <c r="M48" s="77"/>
      <c r="N48" s="72"/>
      <c r="O48" s="79" t="s">
        <v>301</v>
      </c>
      <c r="P48" s="81">
        <v>43572.0493287037</v>
      </c>
      <c r="Q48" s="79" t="s">
        <v>318</v>
      </c>
      <c r="R48" s="83" t="s">
        <v>360</v>
      </c>
      <c r="S48" s="79" t="s">
        <v>372</v>
      </c>
      <c r="T48" s="79" t="s">
        <v>382</v>
      </c>
      <c r="U48" s="79"/>
      <c r="V48" s="83" t="s">
        <v>407</v>
      </c>
      <c r="W48" s="81">
        <v>43572.0493287037</v>
      </c>
      <c r="X48" s="83" t="s">
        <v>435</v>
      </c>
      <c r="Y48" s="79"/>
      <c r="Z48" s="79"/>
      <c r="AA48" s="85" t="s">
        <v>500</v>
      </c>
      <c r="AB48" s="79"/>
      <c r="AC48" s="79" t="b">
        <v>0</v>
      </c>
      <c r="AD48" s="79">
        <v>10</v>
      </c>
      <c r="AE48" s="85" t="s">
        <v>552</v>
      </c>
      <c r="AF48" s="79" t="b">
        <v>0</v>
      </c>
      <c r="AG48" s="79" t="s">
        <v>560</v>
      </c>
      <c r="AH48" s="79"/>
      <c r="AI48" s="85" t="s">
        <v>552</v>
      </c>
      <c r="AJ48" s="79" t="b">
        <v>0</v>
      </c>
      <c r="AK48" s="79">
        <v>5</v>
      </c>
      <c r="AL48" s="85" t="s">
        <v>552</v>
      </c>
      <c r="AM48" s="79" t="s">
        <v>570</v>
      </c>
      <c r="AN48" s="79" t="b">
        <v>0</v>
      </c>
      <c r="AO48" s="85" t="s">
        <v>500</v>
      </c>
      <c r="AP48" s="79" t="s">
        <v>576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226</v>
      </c>
      <c r="B49" s="64" t="s">
        <v>269</v>
      </c>
      <c r="C49" s="65" t="s">
        <v>1761</v>
      </c>
      <c r="D49" s="66">
        <v>3</v>
      </c>
      <c r="E49" s="67" t="s">
        <v>132</v>
      </c>
      <c r="F49" s="68">
        <v>35</v>
      </c>
      <c r="G49" s="65"/>
      <c r="H49" s="69"/>
      <c r="I49" s="70"/>
      <c r="J49" s="70"/>
      <c r="K49" s="34" t="s">
        <v>65</v>
      </c>
      <c r="L49" s="77">
        <v>49</v>
      </c>
      <c r="M49" s="77"/>
      <c r="N49" s="72"/>
      <c r="O49" s="79" t="s">
        <v>301</v>
      </c>
      <c r="P49" s="81">
        <v>43572.0493287037</v>
      </c>
      <c r="Q49" s="79" t="s">
        <v>318</v>
      </c>
      <c r="R49" s="83" t="s">
        <v>360</v>
      </c>
      <c r="S49" s="79" t="s">
        <v>372</v>
      </c>
      <c r="T49" s="79" t="s">
        <v>382</v>
      </c>
      <c r="U49" s="79"/>
      <c r="V49" s="83" t="s">
        <v>407</v>
      </c>
      <c r="W49" s="81">
        <v>43572.0493287037</v>
      </c>
      <c r="X49" s="83" t="s">
        <v>435</v>
      </c>
      <c r="Y49" s="79"/>
      <c r="Z49" s="79"/>
      <c r="AA49" s="85" t="s">
        <v>500</v>
      </c>
      <c r="AB49" s="79"/>
      <c r="AC49" s="79" t="b">
        <v>0</v>
      </c>
      <c r="AD49" s="79">
        <v>10</v>
      </c>
      <c r="AE49" s="85" t="s">
        <v>552</v>
      </c>
      <c r="AF49" s="79" t="b">
        <v>0</v>
      </c>
      <c r="AG49" s="79" t="s">
        <v>560</v>
      </c>
      <c r="AH49" s="79"/>
      <c r="AI49" s="85" t="s">
        <v>552</v>
      </c>
      <c r="AJ49" s="79" t="b">
        <v>0</v>
      </c>
      <c r="AK49" s="79">
        <v>5</v>
      </c>
      <c r="AL49" s="85" t="s">
        <v>552</v>
      </c>
      <c r="AM49" s="79" t="s">
        <v>570</v>
      </c>
      <c r="AN49" s="79" t="b">
        <v>0</v>
      </c>
      <c r="AO49" s="85" t="s">
        <v>500</v>
      </c>
      <c r="AP49" s="79" t="s">
        <v>576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270</v>
      </c>
      <c r="C50" s="65" t="s">
        <v>1761</v>
      </c>
      <c r="D50" s="66">
        <v>3</v>
      </c>
      <c r="E50" s="67" t="s">
        <v>132</v>
      </c>
      <c r="F50" s="68">
        <v>35</v>
      </c>
      <c r="G50" s="65"/>
      <c r="H50" s="69"/>
      <c r="I50" s="70"/>
      <c r="J50" s="70"/>
      <c r="K50" s="34" t="s">
        <v>65</v>
      </c>
      <c r="L50" s="77">
        <v>50</v>
      </c>
      <c r="M50" s="77"/>
      <c r="N50" s="72"/>
      <c r="O50" s="79" t="s">
        <v>301</v>
      </c>
      <c r="P50" s="81">
        <v>43572.0493287037</v>
      </c>
      <c r="Q50" s="79" t="s">
        <v>318</v>
      </c>
      <c r="R50" s="83" t="s">
        <v>360</v>
      </c>
      <c r="S50" s="79" t="s">
        <v>372</v>
      </c>
      <c r="T50" s="79" t="s">
        <v>382</v>
      </c>
      <c r="U50" s="79"/>
      <c r="V50" s="83" t="s">
        <v>407</v>
      </c>
      <c r="W50" s="81">
        <v>43572.0493287037</v>
      </c>
      <c r="X50" s="83" t="s">
        <v>435</v>
      </c>
      <c r="Y50" s="79"/>
      <c r="Z50" s="79"/>
      <c r="AA50" s="85" t="s">
        <v>500</v>
      </c>
      <c r="AB50" s="79"/>
      <c r="AC50" s="79" t="b">
        <v>0</v>
      </c>
      <c r="AD50" s="79">
        <v>10</v>
      </c>
      <c r="AE50" s="85" t="s">
        <v>552</v>
      </c>
      <c r="AF50" s="79" t="b">
        <v>0</v>
      </c>
      <c r="AG50" s="79" t="s">
        <v>560</v>
      </c>
      <c r="AH50" s="79"/>
      <c r="AI50" s="85" t="s">
        <v>552</v>
      </c>
      <c r="AJ50" s="79" t="b">
        <v>0</v>
      </c>
      <c r="AK50" s="79">
        <v>5</v>
      </c>
      <c r="AL50" s="85" t="s">
        <v>552</v>
      </c>
      <c r="AM50" s="79" t="s">
        <v>570</v>
      </c>
      <c r="AN50" s="79" t="b">
        <v>0</v>
      </c>
      <c r="AO50" s="85" t="s">
        <v>500</v>
      </c>
      <c r="AP50" s="79" t="s">
        <v>576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226</v>
      </c>
      <c r="B51" s="64" t="s">
        <v>271</v>
      </c>
      <c r="C51" s="65" t="s">
        <v>1761</v>
      </c>
      <c r="D51" s="66">
        <v>3</v>
      </c>
      <c r="E51" s="67" t="s">
        <v>132</v>
      </c>
      <c r="F51" s="68">
        <v>35</v>
      </c>
      <c r="G51" s="65"/>
      <c r="H51" s="69"/>
      <c r="I51" s="70"/>
      <c r="J51" s="70"/>
      <c r="K51" s="34" t="s">
        <v>65</v>
      </c>
      <c r="L51" s="77">
        <v>51</v>
      </c>
      <c r="M51" s="77"/>
      <c r="N51" s="72"/>
      <c r="O51" s="79" t="s">
        <v>301</v>
      </c>
      <c r="P51" s="81">
        <v>43497.69256944444</v>
      </c>
      <c r="Q51" s="79" t="s">
        <v>319</v>
      </c>
      <c r="R51" s="83" t="s">
        <v>361</v>
      </c>
      <c r="S51" s="79" t="s">
        <v>372</v>
      </c>
      <c r="T51" s="79" t="s">
        <v>383</v>
      </c>
      <c r="U51" s="79"/>
      <c r="V51" s="83" t="s">
        <v>407</v>
      </c>
      <c r="W51" s="81">
        <v>43497.69256944444</v>
      </c>
      <c r="X51" s="83" t="s">
        <v>436</v>
      </c>
      <c r="Y51" s="79"/>
      <c r="Z51" s="79"/>
      <c r="AA51" s="85" t="s">
        <v>501</v>
      </c>
      <c r="AB51" s="79"/>
      <c r="AC51" s="79" t="b">
        <v>0</v>
      </c>
      <c r="AD51" s="79">
        <v>6</v>
      </c>
      <c r="AE51" s="85" t="s">
        <v>552</v>
      </c>
      <c r="AF51" s="79" t="b">
        <v>0</v>
      </c>
      <c r="AG51" s="79" t="s">
        <v>560</v>
      </c>
      <c r="AH51" s="79"/>
      <c r="AI51" s="85" t="s">
        <v>552</v>
      </c>
      <c r="AJ51" s="79" t="b">
        <v>0</v>
      </c>
      <c r="AK51" s="79">
        <v>2</v>
      </c>
      <c r="AL51" s="85" t="s">
        <v>552</v>
      </c>
      <c r="AM51" s="79" t="s">
        <v>571</v>
      </c>
      <c r="AN51" s="79" t="b">
        <v>0</v>
      </c>
      <c r="AO51" s="85" t="s">
        <v>501</v>
      </c>
      <c r="AP51" s="79" t="s">
        <v>576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272</v>
      </c>
      <c r="C52" s="65" t="s">
        <v>1761</v>
      </c>
      <c r="D52" s="66">
        <v>3</v>
      </c>
      <c r="E52" s="67" t="s">
        <v>132</v>
      </c>
      <c r="F52" s="68">
        <v>35</v>
      </c>
      <c r="G52" s="65"/>
      <c r="H52" s="69"/>
      <c r="I52" s="70"/>
      <c r="J52" s="70"/>
      <c r="K52" s="34" t="s">
        <v>65</v>
      </c>
      <c r="L52" s="77">
        <v>52</v>
      </c>
      <c r="M52" s="77"/>
      <c r="N52" s="72"/>
      <c r="O52" s="79" t="s">
        <v>301</v>
      </c>
      <c r="P52" s="81">
        <v>43497.69256944444</v>
      </c>
      <c r="Q52" s="79" t="s">
        <v>319</v>
      </c>
      <c r="R52" s="83" t="s">
        <v>361</v>
      </c>
      <c r="S52" s="79" t="s">
        <v>372</v>
      </c>
      <c r="T52" s="79" t="s">
        <v>383</v>
      </c>
      <c r="U52" s="79"/>
      <c r="V52" s="83" t="s">
        <v>407</v>
      </c>
      <c r="W52" s="81">
        <v>43497.69256944444</v>
      </c>
      <c r="X52" s="83" t="s">
        <v>436</v>
      </c>
      <c r="Y52" s="79"/>
      <c r="Z52" s="79"/>
      <c r="AA52" s="85" t="s">
        <v>501</v>
      </c>
      <c r="AB52" s="79"/>
      <c r="AC52" s="79" t="b">
        <v>0</v>
      </c>
      <c r="AD52" s="79">
        <v>6</v>
      </c>
      <c r="AE52" s="85" t="s">
        <v>552</v>
      </c>
      <c r="AF52" s="79" t="b">
        <v>0</v>
      </c>
      <c r="AG52" s="79" t="s">
        <v>560</v>
      </c>
      <c r="AH52" s="79"/>
      <c r="AI52" s="85" t="s">
        <v>552</v>
      </c>
      <c r="AJ52" s="79" t="b">
        <v>0</v>
      </c>
      <c r="AK52" s="79">
        <v>2</v>
      </c>
      <c r="AL52" s="85" t="s">
        <v>552</v>
      </c>
      <c r="AM52" s="79" t="s">
        <v>571</v>
      </c>
      <c r="AN52" s="79" t="b">
        <v>0</v>
      </c>
      <c r="AO52" s="85" t="s">
        <v>501</v>
      </c>
      <c r="AP52" s="79" t="s">
        <v>576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226</v>
      </c>
      <c r="B53" s="64" t="s">
        <v>273</v>
      </c>
      <c r="C53" s="65" t="s">
        <v>1762</v>
      </c>
      <c r="D53" s="66">
        <v>4.166666666666667</v>
      </c>
      <c r="E53" s="67" t="s">
        <v>136</v>
      </c>
      <c r="F53" s="68">
        <v>31.166666666666668</v>
      </c>
      <c r="G53" s="65"/>
      <c r="H53" s="69"/>
      <c r="I53" s="70"/>
      <c r="J53" s="70"/>
      <c r="K53" s="34" t="s">
        <v>65</v>
      </c>
      <c r="L53" s="77">
        <v>53</v>
      </c>
      <c r="M53" s="77"/>
      <c r="N53" s="72"/>
      <c r="O53" s="79" t="s">
        <v>301</v>
      </c>
      <c r="P53" s="81">
        <v>43560.84144675926</v>
      </c>
      <c r="Q53" s="79" t="s">
        <v>316</v>
      </c>
      <c r="R53" s="83" t="s">
        <v>358</v>
      </c>
      <c r="S53" s="79" t="s">
        <v>372</v>
      </c>
      <c r="T53" s="79" t="s">
        <v>380</v>
      </c>
      <c r="U53" s="79"/>
      <c r="V53" s="83" t="s">
        <v>407</v>
      </c>
      <c r="W53" s="81">
        <v>43560.84144675926</v>
      </c>
      <c r="X53" s="83" t="s">
        <v>433</v>
      </c>
      <c r="Y53" s="79"/>
      <c r="Z53" s="79"/>
      <c r="AA53" s="85" t="s">
        <v>498</v>
      </c>
      <c r="AB53" s="79"/>
      <c r="AC53" s="79" t="b">
        <v>0</v>
      </c>
      <c r="AD53" s="79">
        <v>14</v>
      </c>
      <c r="AE53" s="85" t="s">
        <v>552</v>
      </c>
      <c r="AF53" s="79" t="b">
        <v>0</v>
      </c>
      <c r="AG53" s="79" t="s">
        <v>560</v>
      </c>
      <c r="AH53" s="79"/>
      <c r="AI53" s="85" t="s">
        <v>552</v>
      </c>
      <c r="AJ53" s="79" t="b">
        <v>0</v>
      </c>
      <c r="AK53" s="79">
        <v>7</v>
      </c>
      <c r="AL53" s="85" t="s">
        <v>552</v>
      </c>
      <c r="AM53" s="79" t="s">
        <v>570</v>
      </c>
      <c r="AN53" s="79" t="b">
        <v>0</v>
      </c>
      <c r="AO53" s="85" t="s">
        <v>498</v>
      </c>
      <c r="AP53" s="79" t="s">
        <v>576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273</v>
      </c>
      <c r="C54" s="65" t="s">
        <v>1762</v>
      </c>
      <c r="D54" s="66">
        <v>4.166666666666667</v>
      </c>
      <c r="E54" s="67" t="s">
        <v>136</v>
      </c>
      <c r="F54" s="68">
        <v>31.166666666666668</v>
      </c>
      <c r="G54" s="65"/>
      <c r="H54" s="69"/>
      <c r="I54" s="70"/>
      <c r="J54" s="70"/>
      <c r="K54" s="34" t="s">
        <v>65</v>
      </c>
      <c r="L54" s="77">
        <v>54</v>
      </c>
      <c r="M54" s="77"/>
      <c r="N54" s="72"/>
      <c r="O54" s="79" t="s">
        <v>301</v>
      </c>
      <c r="P54" s="81">
        <v>43497.69256944444</v>
      </c>
      <c r="Q54" s="79" t="s">
        <v>319</v>
      </c>
      <c r="R54" s="83" t="s">
        <v>361</v>
      </c>
      <c r="S54" s="79" t="s">
        <v>372</v>
      </c>
      <c r="T54" s="79" t="s">
        <v>383</v>
      </c>
      <c r="U54" s="79"/>
      <c r="V54" s="83" t="s">
        <v>407</v>
      </c>
      <c r="W54" s="81">
        <v>43497.69256944444</v>
      </c>
      <c r="X54" s="83" t="s">
        <v>436</v>
      </c>
      <c r="Y54" s="79"/>
      <c r="Z54" s="79"/>
      <c r="AA54" s="85" t="s">
        <v>501</v>
      </c>
      <c r="AB54" s="79"/>
      <c r="AC54" s="79" t="b">
        <v>0</v>
      </c>
      <c r="AD54" s="79">
        <v>6</v>
      </c>
      <c r="AE54" s="85" t="s">
        <v>552</v>
      </c>
      <c r="AF54" s="79" t="b">
        <v>0</v>
      </c>
      <c r="AG54" s="79" t="s">
        <v>560</v>
      </c>
      <c r="AH54" s="79"/>
      <c r="AI54" s="85" t="s">
        <v>552</v>
      </c>
      <c r="AJ54" s="79" t="b">
        <v>0</v>
      </c>
      <c r="AK54" s="79">
        <v>2</v>
      </c>
      <c r="AL54" s="85" t="s">
        <v>552</v>
      </c>
      <c r="AM54" s="79" t="s">
        <v>571</v>
      </c>
      <c r="AN54" s="79" t="b">
        <v>0</v>
      </c>
      <c r="AO54" s="85" t="s">
        <v>501</v>
      </c>
      <c r="AP54" s="79" t="s">
        <v>576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226</v>
      </c>
      <c r="B55" s="64" t="s">
        <v>274</v>
      </c>
      <c r="C55" s="65" t="s">
        <v>1761</v>
      </c>
      <c r="D55" s="66">
        <v>3</v>
      </c>
      <c r="E55" s="67" t="s">
        <v>132</v>
      </c>
      <c r="F55" s="68">
        <v>35</v>
      </c>
      <c r="G55" s="65"/>
      <c r="H55" s="69"/>
      <c r="I55" s="70"/>
      <c r="J55" s="70"/>
      <c r="K55" s="34" t="s">
        <v>65</v>
      </c>
      <c r="L55" s="77">
        <v>55</v>
      </c>
      <c r="M55" s="77"/>
      <c r="N55" s="72"/>
      <c r="O55" s="79" t="s">
        <v>301</v>
      </c>
      <c r="P55" s="81">
        <v>43497.69256944444</v>
      </c>
      <c r="Q55" s="79" t="s">
        <v>319</v>
      </c>
      <c r="R55" s="83" t="s">
        <v>361</v>
      </c>
      <c r="S55" s="79" t="s">
        <v>372</v>
      </c>
      <c r="T55" s="79" t="s">
        <v>383</v>
      </c>
      <c r="U55" s="79"/>
      <c r="V55" s="83" t="s">
        <v>407</v>
      </c>
      <c r="W55" s="81">
        <v>43497.69256944444</v>
      </c>
      <c r="X55" s="83" t="s">
        <v>436</v>
      </c>
      <c r="Y55" s="79"/>
      <c r="Z55" s="79"/>
      <c r="AA55" s="85" t="s">
        <v>501</v>
      </c>
      <c r="AB55" s="79"/>
      <c r="AC55" s="79" t="b">
        <v>0</v>
      </c>
      <c r="AD55" s="79">
        <v>6</v>
      </c>
      <c r="AE55" s="85" t="s">
        <v>552</v>
      </c>
      <c r="AF55" s="79" t="b">
        <v>0</v>
      </c>
      <c r="AG55" s="79" t="s">
        <v>560</v>
      </c>
      <c r="AH55" s="79"/>
      <c r="AI55" s="85" t="s">
        <v>552</v>
      </c>
      <c r="AJ55" s="79" t="b">
        <v>0</v>
      </c>
      <c r="AK55" s="79">
        <v>2</v>
      </c>
      <c r="AL55" s="85" t="s">
        <v>552</v>
      </c>
      <c r="AM55" s="79" t="s">
        <v>571</v>
      </c>
      <c r="AN55" s="79" t="b">
        <v>0</v>
      </c>
      <c r="AO55" s="85" t="s">
        <v>501</v>
      </c>
      <c r="AP55" s="79" t="s">
        <v>576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226</v>
      </c>
      <c r="B56" s="64" t="s">
        <v>275</v>
      </c>
      <c r="C56" s="65" t="s">
        <v>1761</v>
      </c>
      <c r="D56" s="66">
        <v>3</v>
      </c>
      <c r="E56" s="67" t="s">
        <v>132</v>
      </c>
      <c r="F56" s="68">
        <v>35</v>
      </c>
      <c r="G56" s="65"/>
      <c r="H56" s="69"/>
      <c r="I56" s="70"/>
      <c r="J56" s="70"/>
      <c r="K56" s="34" t="s">
        <v>65</v>
      </c>
      <c r="L56" s="77">
        <v>56</v>
      </c>
      <c r="M56" s="77"/>
      <c r="N56" s="72"/>
      <c r="O56" s="79" t="s">
        <v>301</v>
      </c>
      <c r="P56" s="81">
        <v>43497.69256944444</v>
      </c>
      <c r="Q56" s="79" t="s">
        <v>319</v>
      </c>
      <c r="R56" s="83" t="s">
        <v>361</v>
      </c>
      <c r="S56" s="79" t="s">
        <v>372</v>
      </c>
      <c r="T56" s="79" t="s">
        <v>383</v>
      </c>
      <c r="U56" s="79"/>
      <c r="V56" s="83" t="s">
        <v>407</v>
      </c>
      <c r="W56" s="81">
        <v>43497.69256944444</v>
      </c>
      <c r="X56" s="83" t="s">
        <v>436</v>
      </c>
      <c r="Y56" s="79"/>
      <c r="Z56" s="79"/>
      <c r="AA56" s="85" t="s">
        <v>501</v>
      </c>
      <c r="AB56" s="79"/>
      <c r="AC56" s="79" t="b">
        <v>0</v>
      </c>
      <c r="AD56" s="79">
        <v>6</v>
      </c>
      <c r="AE56" s="85" t="s">
        <v>552</v>
      </c>
      <c r="AF56" s="79" t="b">
        <v>0</v>
      </c>
      <c r="AG56" s="79" t="s">
        <v>560</v>
      </c>
      <c r="AH56" s="79"/>
      <c r="AI56" s="85" t="s">
        <v>552</v>
      </c>
      <c r="AJ56" s="79" t="b">
        <v>0</v>
      </c>
      <c r="AK56" s="79">
        <v>2</v>
      </c>
      <c r="AL56" s="85" t="s">
        <v>552</v>
      </c>
      <c r="AM56" s="79" t="s">
        <v>571</v>
      </c>
      <c r="AN56" s="79" t="b">
        <v>0</v>
      </c>
      <c r="AO56" s="85" t="s">
        <v>501</v>
      </c>
      <c r="AP56" s="79" t="s">
        <v>576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226</v>
      </c>
      <c r="B57" s="64" t="s">
        <v>276</v>
      </c>
      <c r="C57" s="65" t="s">
        <v>1761</v>
      </c>
      <c r="D57" s="66">
        <v>3</v>
      </c>
      <c r="E57" s="67" t="s">
        <v>132</v>
      </c>
      <c r="F57" s="68">
        <v>35</v>
      </c>
      <c r="G57" s="65"/>
      <c r="H57" s="69"/>
      <c r="I57" s="70"/>
      <c r="J57" s="70"/>
      <c r="K57" s="34" t="s">
        <v>65</v>
      </c>
      <c r="L57" s="77">
        <v>57</v>
      </c>
      <c r="M57" s="77"/>
      <c r="N57" s="72"/>
      <c r="O57" s="79" t="s">
        <v>301</v>
      </c>
      <c r="P57" s="81">
        <v>43497.69256944444</v>
      </c>
      <c r="Q57" s="79" t="s">
        <v>319</v>
      </c>
      <c r="R57" s="83" t="s">
        <v>361</v>
      </c>
      <c r="S57" s="79" t="s">
        <v>372</v>
      </c>
      <c r="T57" s="79" t="s">
        <v>383</v>
      </c>
      <c r="U57" s="79"/>
      <c r="V57" s="83" t="s">
        <v>407</v>
      </c>
      <c r="W57" s="81">
        <v>43497.69256944444</v>
      </c>
      <c r="X57" s="83" t="s">
        <v>436</v>
      </c>
      <c r="Y57" s="79"/>
      <c r="Z57" s="79"/>
      <c r="AA57" s="85" t="s">
        <v>501</v>
      </c>
      <c r="AB57" s="79"/>
      <c r="AC57" s="79" t="b">
        <v>0</v>
      </c>
      <c r="AD57" s="79">
        <v>6</v>
      </c>
      <c r="AE57" s="85" t="s">
        <v>552</v>
      </c>
      <c r="AF57" s="79" t="b">
        <v>0</v>
      </c>
      <c r="AG57" s="79" t="s">
        <v>560</v>
      </c>
      <c r="AH57" s="79"/>
      <c r="AI57" s="85" t="s">
        <v>552</v>
      </c>
      <c r="AJ57" s="79" t="b">
        <v>0</v>
      </c>
      <c r="AK57" s="79">
        <v>2</v>
      </c>
      <c r="AL57" s="85" t="s">
        <v>552</v>
      </c>
      <c r="AM57" s="79" t="s">
        <v>571</v>
      </c>
      <c r="AN57" s="79" t="b">
        <v>0</v>
      </c>
      <c r="AO57" s="85" t="s">
        <v>501</v>
      </c>
      <c r="AP57" s="79" t="s">
        <v>576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226</v>
      </c>
      <c r="B58" s="64" t="s">
        <v>277</v>
      </c>
      <c r="C58" s="65" t="s">
        <v>1761</v>
      </c>
      <c r="D58" s="66">
        <v>3</v>
      </c>
      <c r="E58" s="67" t="s">
        <v>132</v>
      </c>
      <c r="F58" s="68">
        <v>35</v>
      </c>
      <c r="G58" s="65"/>
      <c r="H58" s="69"/>
      <c r="I58" s="70"/>
      <c r="J58" s="70"/>
      <c r="K58" s="34" t="s">
        <v>65</v>
      </c>
      <c r="L58" s="77">
        <v>58</v>
      </c>
      <c r="M58" s="77"/>
      <c r="N58" s="72"/>
      <c r="O58" s="79" t="s">
        <v>301</v>
      </c>
      <c r="P58" s="81">
        <v>43600.04740740741</v>
      </c>
      <c r="Q58" s="79" t="s">
        <v>320</v>
      </c>
      <c r="R58" s="83" t="s">
        <v>362</v>
      </c>
      <c r="S58" s="79" t="s">
        <v>372</v>
      </c>
      <c r="T58" s="79" t="s">
        <v>384</v>
      </c>
      <c r="U58" s="79"/>
      <c r="V58" s="83" t="s">
        <v>407</v>
      </c>
      <c r="W58" s="81">
        <v>43600.04740740741</v>
      </c>
      <c r="X58" s="83" t="s">
        <v>437</v>
      </c>
      <c r="Y58" s="79"/>
      <c r="Z58" s="79"/>
      <c r="AA58" s="85" t="s">
        <v>502</v>
      </c>
      <c r="AB58" s="79"/>
      <c r="AC58" s="79" t="b">
        <v>0</v>
      </c>
      <c r="AD58" s="79">
        <v>12</v>
      </c>
      <c r="AE58" s="85" t="s">
        <v>552</v>
      </c>
      <c r="AF58" s="79" t="b">
        <v>0</v>
      </c>
      <c r="AG58" s="79" t="s">
        <v>560</v>
      </c>
      <c r="AH58" s="79"/>
      <c r="AI58" s="85" t="s">
        <v>552</v>
      </c>
      <c r="AJ58" s="79" t="b">
        <v>0</v>
      </c>
      <c r="AK58" s="79">
        <v>9</v>
      </c>
      <c r="AL58" s="85" t="s">
        <v>552</v>
      </c>
      <c r="AM58" s="79" t="s">
        <v>570</v>
      </c>
      <c r="AN58" s="79" t="b">
        <v>0</v>
      </c>
      <c r="AO58" s="85" t="s">
        <v>502</v>
      </c>
      <c r="AP58" s="79" t="s">
        <v>576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226</v>
      </c>
      <c r="B59" s="64" t="s">
        <v>278</v>
      </c>
      <c r="C59" s="65" t="s">
        <v>1761</v>
      </c>
      <c r="D59" s="66">
        <v>3</v>
      </c>
      <c r="E59" s="67" t="s">
        <v>132</v>
      </c>
      <c r="F59" s="68">
        <v>35</v>
      </c>
      <c r="G59" s="65"/>
      <c r="H59" s="69"/>
      <c r="I59" s="70"/>
      <c r="J59" s="70"/>
      <c r="K59" s="34" t="s">
        <v>65</v>
      </c>
      <c r="L59" s="77">
        <v>59</v>
      </c>
      <c r="M59" s="77"/>
      <c r="N59" s="72"/>
      <c r="O59" s="79" t="s">
        <v>301</v>
      </c>
      <c r="P59" s="81">
        <v>43600.04740740741</v>
      </c>
      <c r="Q59" s="79" t="s">
        <v>320</v>
      </c>
      <c r="R59" s="83" t="s">
        <v>362</v>
      </c>
      <c r="S59" s="79" t="s">
        <v>372</v>
      </c>
      <c r="T59" s="79" t="s">
        <v>384</v>
      </c>
      <c r="U59" s="79"/>
      <c r="V59" s="83" t="s">
        <v>407</v>
      </c>
      <c r="W59" s="81">
        <v>43600.04740740741</v>
      </c>
      <c r="X59" s="83" t="s">
        <v>437</v>
      </c>
      <c r="Y59" s="79"/>
      <c r="Z59" s="79"/>
      <c r="AA59" s="85" t="s">
        <v>502</v>
      </c>
      <c r="AB59" s="79"/>
      <c r="AC59" s="79" t="b">
        <v>0</v>
      </c>
      <c r="AD59" s="79">
        <v>12</v>
      </c>
      <c r="AE59" s="85" t="s">
        <v>552</v>
      </c>
      <c r="AF59" s="79" t="b">
        <v>0</v>
      </c>
      <c r="AG59" s="79" t="s">
        <v>560</v>
      </c>
      <c r="AH59" s="79"/>
      <c r="AI59" s="85" t="s">
        <v>552</v>
      </c>
      <c r="AJ59" s="79" t="b">
        <v>0</v>
      </c>
      <c r="AK59" s="79">
        <v>9</v>
      </c>
      <c r="AL59" s="85" t="s">
        <v>552</v>
      </c>
      <c r="AM59" s="79" t="s">
        <v>570</v>
      </c>
      <c r="AN59" s="79" t="b">
        <v>0</v>
      </c>
      <c r="AO59" s="85" t="s">
        <v>502</v>
      </c>
      <c r="AP59" s="79" t="s">
        <v>576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226</v>
      </c>
      <c r="B60" s="64" t="s">
        <v>279</v>
      </c>
      <c r="C60" s="65" t="s">
        <v>1761</v>
      </c>
      <c r="D60" s="66">
        <v>3</v>
      </c>
      <c r="E60" s="67" t="s">
        <v>132</v>
      </c>
      <c r="F60" s="68">
        <v>35</v>
      </c>
      <c r="G60" s="65"/>
      <c r="H60" s="69"/>
      <c r="I60" s="70"/>
      <c r="J60" s="70"/>
      <c r="K60" s="34" t="s">
        <v>65</v>
      </c>
      <c r="L60" s="77">
        <v>60</v>
      </c>
      <c r="M60" s="77"/>
      <c r="N60" s="72"/>
      <c r="O60" s="79" t="s">
        <v>301</v>
      </c>
      <c r="P60" s="81">
        <v>43600.04740740741</v>
      </c>
      <c r="Q60" s="79" t="s">
        <v>320</v>
      </c>
      <c r="R60" s="83" t="s">
        <v>362</v>
      </c>
      <c r="S60" s="79" t="s">
        <v>372</v>
      </c>
      <c r="T60" s="79" t="s">
        <v>384</v>
      </c>
      <c r="U60" s="79"/>
      <c r="V60" s="83" t="s">
        <v>407</v>
      </c>
      <c r="W60" s="81">
        <v>43600.04740740741</v>
      </c>
      <c r="X60" s="83" t="s">
        <v>437</v>
      </c>
      <c r="Y60" s="79"/>
      <c r="Z60" s="79"/>
      <c r="AA60" s="85" t="s">
        <v>502</v>
      </c>
      <c r="AB60" s="79"/>
      <c r="AC60" s="79" t="b">
        <v>0</v>
      </c>
      <c r="AD60" s="79">
        <v>12</v>
      </c>
      <c r="AE60" s="85" t="s">
        <v>552</v>
      </c>
      <c r="AF60" s="79" t="b">
        <v>0</v>
      </c>
      <c r="AG60" s="79" t="s">
        <v>560</v>
      </c>
      <c r="AH60" s="79"/>
      <c r="AI60" s="85" t="s">
        <v>552</v>
      </c>
      <c r="AJ60" s="79" t="b">
        <v>0</v>
      </c>
      <c r="AK60" s="79">
        <v>9</v>
      </c>
      <c r="AL60" s="85" t="s">
        <v>552</v>
      </c>
      <c r="AM60" s="79" t="s">
        <v>570</v>
      </c>
      <c r="AN60" s="79" t="b">
        <v>0</v>
      </c>
      <c r="AO60" s="85" t="s">
        <v>502</v>
      </c>
      <c r="AP60" s="79" t="s">
        <v>576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226</v>
      </c>
      <c r="B61" s="64" t="s">
        <v>280</v>
      </c>
      <c r="C61" s="65" t="s">
        <v>1761</v>
      </c>
      <c r="D61" s="66">
        <v>3</v>
      </c>
      <c r="E61" s="67" t="s">
        <v>132</v>
      </c>
      <c r="F61" s="68">
        <v>35</v>
      </c>
      <c r="G61" s="65"/>
      <c r="H61" s="69"/>
      <c r="I61" s="70"/>
      <c r="J61" s="70"/>
      <c r="K61" s="34" t="s">
        <v>65</v>
      </c>
      <c r="L61" s="77">
        <v>61</v>
      </c>
      <c r="M61" s="77"/>
      <c r="N61" s="72"/>
      <c r="O61" s="79" t="s">
        <v>301</v>
      </c>
      <c r="P61" s="81">
        <v>43600.04740740741</v>
      </c>
      <c r="Q61" s="79" t="s">
        <v>320</v>
      </c>
      <c r="R61" s="83" t="s">
        <v>362</v>
      </c>
      <c r="S61" s="79" t="s">
        <v>372</v>
      </c>
      <c r="T61" s="79" t="s">
        <v>384</v>
      </c>
      <c r="U61" s="79"/>
      <c r="V61" s="83" t="s">
        <v>407</v>
      </c>
      <c r="W61" s="81">
        <v>43600.04740740741</v>
      </c>
      <c r="X61" s="83" t="s">
        <v>437</v>
      </c>
      <c r="Y61" s="79"/>
      <c r="Z61" s="79"/>
      <c r="AA61" s="85" t="s">
        <v>502</v>
      </c>
      <c r="AB61" s="79"/>
      <c r="AC61" s="79" t="b">
        <v>0</v>
      </c>
      <c r="AD61" s="79">
        <v>12</v>
      </c>
      <c r="AE61" s="85" t="s">
        <v>552</v>
      </c>
      <c r="AF61" s="79" t="b">
        <v>0</v>
      </c>
      <c r="AG61" s="79" t="s">
        <v>560</v>
      </c>
      <c r="AH61" s="79"/>
      <c r="AI61" s="85" t="s">
        <v>552</v>
      </c>
      <c r="AJ61" s="79" t="b">
        <v>0</v>
      </c>
      <c r="AK61" s="79">
        <v>9</v>
      </c>
      <c r="AL61" s="85" t="s">
        <v>552</v>
      </c>
      <c r="AM61" s="79" t="s">
        <v>570</v>
      </c>
      <c r="AN61" s="79" t="b">
        <v>0</v>
      </c>
      <c r="AO61" s="85" t="s">
        <v>502</v>
      </c>
      <c r="AP61" s="79" t="s">
        <v>576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226</v>
      </c>
      <c r="B62" s="64" t="s">
        <v>281</v>
      </c>
      <c r="C62" s="65" t="s">
        <v>1761</v>
      </c>
      <c r="D62" s="66">
        <v>3</v>
      </c>
      <c r="E62" s="67" t="s">
        <v>132</v>
      </c>
      <c r="F62" s="68">
        <v>35</v>
      </c>
      <c r="G62" s="65"/>
      <c r="H62" s="69"/>
      <c r="I62" s="70"/>
      <c r="J62" s="70"/>
      <c r="K62" s="34" t="s">
        <v>65</v>
      </c>
      <c r="L62" s="77">
        <v>62</v>
      </c>
      <c r="M62" s="77"/>
      <c r="N62" s="72"/>
      <c r="O62" s="79" t="s">
        <v>301</v>
      </c>
      <c r="P62" s="81">
        <v>43600.04740740741</v>
      </c>
      <c r="Q62" s="79" t="s">
        <v>320</v>
      </c>
      <c r="R62" s="83" t="s">
        <v>362</v>
      </c>
      <c r="S62" s="79" t="s">
        <v>372</v>
      </c>
      <c r="T62" s="79" t="s">
        <v>384</v>
      </c>
      <c r="U62" s="79"/>
      <c r="V62" s="83" t="s">
        <v>407</v>
      </c>
      <c r="W62" s="81">
        <v>43600.04740740741</v>
      </c>
      <c r="X62" s="83" t="s">
        <v>437</v>
      </c>
      <c r="Y62" s="79"/>
      <c r="Z62" s="79"/>
      <c r="AA62" s="85" t="s">
        <v>502</v>
      </c>
      <c r="AB62" s="79"/>
      <c r="AC62" s="79" t="b">
        <v>0</v>
      </c>
      <c r="AD62" s="79">
        <v>12</v>
      </c>
      <c r="AE62" s="85" t="s">
        <v>552</v>
      </c>
      <c r="AF62" s="79" t="b">
        <v>0</v>
      </c>
      <c r="AG62" s="79" t="s">
        <v>560</v>
      </c>
      <c r="AH62" s="79"/>
      <c r="AI62" s="85" t="s">
        <v>552</v>
      </c>
      <c r="AJ62" s="79" t="b">
        <v>0</v>
      </c>
      <c r="AK62" s="79">
        <v>9</v>
      </c>
      <c r="AL62" s="85" t="s">
        <v>552</v>
      </c>
      <c r="AM62" s="79" t="s">
        <v>570</v>
      </c>
      <c r="AN62" s="79" t="b">
        <v>0</v>
      </c>
      <c r="AO62" s="85" t="s">
        <v>502</v>
      </c>
      <c r="AP62" s="79" t="s">
        <v>576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226</v>
      </c>
      <c r="B63" s="64" t="s">
        <v>282</v>
      </c>
      <c r="C63" s="65" t="s">
        <v>1761</v>
      </c>
      <c r="D63" s="66">
        <v>3</v>
      </c>
      <c r="E63" s="67" t="s">
        <v>132</v>
      </c>
      <c r="F63" s="68">
        <v>35</v>
      </c>
      <c r="G63" s="65"/>
      <c r="H63" s="69"/>
      <c r="I63" s="70"/>
      <c r="J63" s="70"/>
      <c r="K63" s="34" t="s">
        <v>65</v>
      </c>
      <c r="L63" s="77">
        <v>63</v>
      </c>
      <c r="M63" s="77"/>
      <c r="N63" s="72"/>
      <c r="O63" s="79" t="s">
        <v>301</v>
      </c>
      <c r="P63" s="81">
        <v>43600.04740740741</v>
      </c>
      <c r="Q63" s="79" t="s">
        <v>320</v>
      </c>
      <c r="R63" s="83" t="s">
        <v>362</v>
      </c>
      <c r="S63" s="79" t="s">
        <v>372</v>
      </c>
      <c r="T63" s="79" t="s">
        <v>384</v>
      </c>
      <c r="U63" s="79"/>
      <c r="V63" s="83" t="s">
        <v>407</v>
      </c>
      <c r="W63" s="81">
        <v>43600.04740740741</v>
      </c>
      <c r="X63" s="83" t="s">
        <v>437</v>
      </c>
      <c r="Y63" s="79"/>
      <c r="Z63" s="79"/>
      <c r="AA63" s="85" t="s">
        <v>502</v>
      </c>
      <c r="AB63" s="79"/>
      <c r="AC63" s="79" t="b">
        <v>0</v>
      </c>
      <c r="AD63" s="79">
        <v>12</v>
      </c>
      <c r="AE63" s="85" t="s">
        <v>552</v>
      </c>
      <c r="AF63" s="79" t="b">
        <v>0</v>
      </c>
      <c r="AG63" s="79" t="s">
        <v>560</v>
      </c>
      <c r="AH63" s="79"/>
      <c r="AI63" s="85" t="s">
        <v>552</v>
      </c>
      <c r="AJ63" s="79" t="b">
        <v>0</v>
      </c>
      <c r="AK63" s="79">
        <v>9</v>
      </c>
      <c r="AL63" s="85" t="s">
        <v>552</v>
      </c>
      <c r="AM63" s="79" t="s">
        <v>570</v>
      </c>
      <c r="AN63" s="79" t="b">
        <v>0</v>
      </c>
      <c r="AO63" s="85" t="s">
        <v>502</v>
      </c>
      <c r="AP63" s="79" t="s">
        <v>576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226</v>
      </c>
      <c r="B64" s="64" t="s">
        <v>283</v>
      </c>
      <c r="C64" s="65" t="s">
        <v>1761</v>
      </c>
      <c r="D64" s="66">
        <v>3</v>
      </c>
      <c r="E64" s="67" t="s">
        <v>132</v>
      </c>
      <c r="F64" s="68">
        <v>35</v>
      </c>
      <c r="G64" s="65"/>
      <c r="H64" s="69"/>
      <c r="I64" s="70"/>
      <c r="J64" s="70"/>
      <c r="K64" s="34" t="s">
        <v>65</v>
      </c>
      <c r="L64" s="77">
        <v>64</v>
      </c>
      <c r="M64" s="77"/>
      <c r="N64" s="72"/>
      <c r="O64" s="79" t="s">
        <v>301</v>
      </c>
      <c r="P64" s="81">
        <v>43600.04740740741</v>
      </c>
      <c r="Q64" s="79" t="s">
        <v>320</v>
      </c>
      <c r="R64" s="83" t="s">
        <v>362</v>
      </c>
      <c r="S64" s="79" t="s">
        <v>372</v>
      </c>
      <c r="T64" s="79" t="s">
        <v>384</v>
      </c>
      <c r="U64" s="79"/>
      <c r="V64" s="83" t="s">
        <v>407</v>
      </c>
      <c r="W64" s="81">
        <v>43600.04740740741</v>
      </c>
      <c r="X64" s="83" t="s">
        <v>437</v>
      </c>
      <c r="Y64" s="79"/>
      <c r="Z64" s="79"/>
      <c r="AA64" s="85" t="s">
        <v>502</v>
      </c>
      <c r="AB64" s="79"/>
      <c r="AC64" s="79" t="b">
        <v>0</v>
      </c>
      <c r="AD64" s="79">
        <v>12</v>
      </c>
      <c r="AE64" s="85" t="s">
        <v>552</v>
      </c>
      <c r="AF64" s="79" t="b">
        <v>0</v>
      </c>
      <c r="AG64" s="79" t="s">
        <v>560</v>
      </c>
      <c r="AH64" s="79"/>
      <c r="AI64" s="85" t="s">
        <v>552</v>
      </c>
      <c r="AJ64" s="79" t="b">
        <v>0</v>
      </c>
      <c r="AK64" s="79">
        <v>9</v>
      </c>
      <c r="AL64" s="85" t="s">
        <v>552</v>
      </c>
      <c r="AM64" s="79" t="s">
        <v>570</v>
      </c>
      <c r="AN64" s="79" t="b">
        <v>0</v>
      </c>
      <c r="AO64" s="85" t="s">
        <v>502</v>
      </c>
      <c r="AP64" s="79" t="s">
        <v>576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226</v>
      </c>
      <c r="B65" s="64" t="s">
        <v>284</v>
      </c>
      <c r="C65" s="65" t="s">
        <v>1761</v>
      </c>
      <c r="D65" s="66">
        <v>3</v>
      </c>
      <c r="E65" s="67" t="s">
        <v>132</v>
      </c>
      <c r="F65" s="68">
        <v>35</v>
      </c>
      <c r="G65" s="65"/>
      <c r="H65" s="69"/>
      <c r="I65" s="70"/>
      <c r="J65" s="70"/>
      <c r="K65" s="34" t="s">
        <v>65</v>
      </c>
      <c r="L65" s="77">
        <v>65</v>
      </c>
      <c r="M65" s="77"/>
      <c r="N65" s="72"/>
      <c r="O65" s="79" t="s">
        <v>301</v>
      </c>
      <c r="P65" s="81">
        <v>43600.04740740741</v>
      </c>
      <c r="Q65" s="79" t="s">
        <v>320</v>
      </c>
      <c r="R65" s="83" t="s">
        <v>362</v>
      </c>
      <c r="S65" s="79" t="s">
        <v>372</v>
      </c>
      <c r="T65" s="79" t="s">
        <v>384</v>
      </c>
      <c r="U65" s="79"/>
      <c r="V65" s="83" t="s">
        <v>407</v>
      </c>
      <c r="W65" s="81">
        <v>43600.04740740741</v>
      </c>
      <c r="X65" s="83" t="s">
        <v>437</v>
      </c>
      <c r="Y65" s="79"/>
      <c r="Z65" s="79"/>
      <c r="AA65" s="85" t="s">
        <v>502</v>
      </c>
      <c r="AB65" s="79"/>
      <c r="AC65" s="79" t="b">
        <v>0</v>
      </c>
      <c r="AD65" s="79">
        <v>12</v>
      </c>
      <c r="AE65" s="85" t="s">
        <v>552</v>
      </c>
      <c r="AF65" s="79" t="b">
        <v>0</v>
      </c>
      <c r="AG65" s="79" t="s">
        <v>560</v>
      </c>
      <c r="AH65" s="79"/>
      <c r="AI65" s="85" t="s">
        <v>552</v>
      </c>
      <c r="AJ65" s="79" t="b">
        <v>0</v>
      </c>
      <c r="AK65" s="79">
        <v>9</v>
      </c>
      <c r="AL65" s="85" t="s">
        <v>552</v>
      </c>
      <c r="AM65" s="79" t="s">
        <v>570</v>
      </c>
      <c r="AN65" s="79" t="b">
        <v>0</v>
      </c>
      <c r="AO65" s="85" t="s">
        <v>502</v>
      </c>
      <c r="AP65" s="79" t="s">
        <v>576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227</v>
      </c>
      <c r="B66" s="64" t="s">
        <v>285</v>
      </c>
      <c r="C66" s="65" t="s">
        <v>1761</v>
      </c>
      <c r="D66" s="66">
        <v>3</v>
      </c>
      <c r="E66" s="67" t="s">
        <v>132</v>
      </c>
      <c r="F66" s="68">
        <v>35</v>
      </c>
      <c r="G66" s="65"/>
      <c r="H66" s="69"/>
      <c r="I66" s="70"/>
      <c r="J66" s="70"/>
      <c r="K66" s="34" t="s">
        <v>65</v>
      </c>
      <c r="L66" s="77">
        <v>66</v>
      </c>
      <c r="M66" s="77"/>
      <c r="N66" s="72"/>
      <c r="O66" s="79" t="s">
        <v>301</v>
      </c>
      <c r="P66" s="81">
        <v>43715.07064814815</v>
      </c>
      <c r="Q66" s="79" t="s">
        <v>321</v>
      </c>
      <c r="R66" s="79"/>
      <c r="S66" s="79"/>
      <c r="T66" s="79"/>
      <c r="U66" s="79"/>
      <c r="V66" s="83" t="s">
        <v>408</v>
      </c>
      <c r="W66" s="81">
        <v>43715.07064814815</v>
      </c>
      <c r="X66" s="83" t="s">
        <v>438</v>
      </c>
      <c r="Y66" s="79"/>
      <c r="Z66" s="79"/>
      <c r="AA66" s="85" t="s">
        <v>503</v>
      </c>
      <c r="AB66" s="85" t="s">
        <v>505</v>
      </c>
      <c r="AC66" s="79" t="b">
        <v>0</v>
      </c>
      <c r="AD66" s="79">
        <v>2</v>
      </c>
      <c r="AE66" s="85" t="s">
        <v>555</v>
      </c>
      <c r="AF66" s="79" t="b">
        <v>0</v>
      </c>
      <c r="AG66" s="79" t="s">
        <v>560</v>
      </c>
      <c r="AH66" s="79"/>
      <c r="AI66" s="85" t="s">
        <v>552</v>
      </c>
      <c r="AJ66" s="79" t="b">
        <v>0</v>
      </c>
      <c r="AK66" s="79">
        <v>1</v>
      </c>
      <c r="AL66" s="85" t="s">
        <v>552</v>
      </c>
      <c r="AM66" s="79" t="s">
        <v>569</v>
      </c>
      <c r="AN66" s="79" t="b">
        <v>0</v>
      </c>
      <c r="AO66" s="85" t="s">
        <v>505</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228</v>
      </c>
      <c r="B67" s="64" t="s">
        <v>285</v>
      </c>
      <c r="C67" s="65" t="s">
        <v>1761</v>
      </c>
      <c r="D67" s="66">
        <v>3</v>
      </c>
      <c r="E67" s="67" t="s">
        <v>132</v>
      </c>
      <c r="F67" s="68">
        <v>35</v>
      </c>
      <c r="G67" s="65"/>
      <c r="H67" s="69"/>
      <c r="I67" s="70"/>
      <c r="J67" s="70"/>
      <c r="K67" s="34" t="s">
        <v>65</v>
      </c>
      <c r="L67" s="77">
        <v>67</v>
      </c>
      <c r="M67" s="77"/>
      <c r="N67" s="72"/>
      <c r="O67" s="79" t="s">
        <v>301</v>
      </c>
      <c r="P67" s="81">
        <v>43724.33766203704</v>
      </c>
      <c r="Q67" s="79" t="s">
        <v>322</v>
      </c>
      <c r="R67" s="79"/>
      <c r="S67" s="79"/>
      <c r="T67" s="79"/>
      <c r="U67" s="79"/>
      <c r="V67" s="83" t="s">
        <v>409</v>
      </c>
      <c r="W67" s="81">
        <v>43724.33766203704</v>
      </c>
      <c r="X67" s="83" t="s">
        <v>439</v>
      </c>
      <c r="Y67" s="79"/>
      <c r="Z67" s="79"/>
      <c r="AA67" s="85" t="s">
        <v>504</v>
      </c>
      <c r="AB67" s="85" t="s">
        <v>505</v>
      </c>
      <c r="AC67" s="79" t="b">
        <v>0</v>
      </c>
      <c r="AD67" s="79">
        <v>1</v>
      </c>
      <c r="AE67" s="85" t="s">
        <v>555</v>
      </c>
      <c r="AF67" s="79" t="b">
        <v>0</v>
      </c>
      <c r="AG67" s="79" t="s">
        <v>560</v>
      </c>
      <c r="AH67" s="79"/>
      <c r="AI67" s="85" t="s">
        <v>552</v>
      </c>
      <c r="AJ67" s="79" t="b">
        <v>0</v>
      </c>
      <c r="AK67" s="79">
        <v>0</v>
      </c>
      <c r="AL67" s="85" t="s">
        <v>552</v>
      </c>
      <c r="AM67" s="79" t="s">
        <v>568</v>
      </c>
      <c r="AN67" s="79" t="b">
        <v>0</v>
      </c>
      <c r="AO67" s="85" t="s">
        <v>505</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226</v>
      </c>
      <c r="B68" s="64" t="s">
        <v>285</v>
      </c>
      <c r="C68" s="65" t="s">
        <v>1762</v>
      </c>
      <c r="D68" s="66">
        <v>4.166666666666667</v>
      </c>
      <c r="E68" s="67" t="s">
        <v>136</v>
      </c>
      <c r="F68" s="68">
        <v>31.166666666666668</v>
      </c>
      <c r="G68" s="65"/>
      <c r="H68" s="69"/>
      <c r="I68" s="70"/>
      <c r="J68" s="70"/>
      <c r="K68" s="34" t="s">
        <v>65</v>
      </c>
      <c r="L68" s="77">
        <v>68</v>
      </c>
      <c r="M68" s="77"/>
      <c r="N68" s="72"/>
      <c r="O68" s="79" t="s">
        <v>301</v>
      </c>
      <c r="P68" s="81">
        <v>43715.021006944444</v>
      </c>
      <c r="Q68" s="79" t="s">
        <v>323</v>
      </c>
      <c r="R68" s="83" t="s">
        <v>354</v>
      </c>
      <c r="S68" s="79" t="s">
        <v>372</v>
      </c>
      <c r="T68" s="79" t="s">
        <v>379</v>
      </c>
      <c r="U68" s="79"/>
      <c r="V68" s="83" t="s">
        <v>407</v>
      </c>
      <c r="W68" s="81">
        <v>43715.021006944444</v>
      </c>
      <c r="X68" s="83" t="s">
        <v>440</v>
      </c>
      <c r="Y68" s="79"/>
      <c r="Z68" s="79"/>
      <c r="AA68" s="85" t="s">
        <v>505</v>
      </c>
      <c r="AB68" s="79"/>
      <c r="AC68" s="79" t="b">
        <v>0</v>
      </c>
      <c r="AD68" s="79">
        <v>2</v>
      </c>
      <c r="AE68" s="85" t="s">
        <v>552</v>
      </c>
      <c r="AF68" s="79" t="b">
        <v>0</v>
      </c>
      <c r="AG68" s="79" t="s">
        <v>560</v>
      </c>
      <c r="AH68" s="79"/>
      <c r="AI68" s="85" t="s">
        <v>552</v>
      </c>
      <c r="AJ68" s="79" t="b">
        <v>0</v>
      </c>
      <c r="AK68" s="79">
        <v>2</v>
      </c>
      <c r="AL68" s="85" t="s">
        <v>552</v>
      </c>
      <c r="AM68" s="79" t="s">
        <v>568</v>
      </c>
      <c r="AN68" s="79" t="b">
        <v>0</v>
      </c>
      <c r="AO68" s="85" t="s">
        <v>505</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3</v>
      </c>
      <c r="BD68" s="48"/>
      <c r="BE68" s="49"/>
      <c r="BF68" s="48"/>
      <c r="BG68" s="49"/>
      <c r="BH68" s="48"/>
      <c r="BI68" s="49"/>
      <c r="BJ68" s="48"/>
      <c r="BK68" s="49"/>
      <c r="BL68" s="48"/>
    </row>
    <row r="69" spans="1:64" ht="15">
      <c r="A69" s="64" t="s">
        <v>226</v>
      </c>
      <c r="B69" s="64" t="s">
        <v>285</v>
      </c>
      <c r="C69" s="65" t="s">
        <v>1762</v>
      </c>
      <c r="D69" s="66">
        <v>4.166666666666667</v>
      </c>
      <c r="E69" s="67" t="s">
        <v>136</v>
      </c>
      <c r="F69" s="68">
        <v>31.166666666666668</v>
      </c>
      <c r="G69" s="65"/>
      <c r="H69" s="69"/>
      <c r="I69" s="70"/>
      <c r="J69" s="70"/>
      <c r="K69" s="34" t="s">
        <v>65</v>
      </c>
      <c r="L69" s="77">
        <v>69</v>
      </c>
      <c r="M69" s="77"/>
      <c r="N69" s="72"/>
      <c r="O69" s="79" t="s">
        <v>301</v>
      </c>
      <c r="P69" s="81">
        <v>43724.366527777776</v>
      </c>
      <c r="Q69" s="79" t="s">
        <v>324</v>
      </c>
      <c r="R69" s="79"/>
      <c r="S69" s="79"/>
      <c r="T69" s="79"/>
      <c r="U69" s="79"/>
      <c r="V69" s="83" t="s">
        <v>407</v>
      </c>
      <c r="W69" s="81">
        <v>43724.366527777776</v>
      </c>
      <c r="X69" s="83" t="s">
        <v>441</v>
      </c>
      <c r="Y69" s="79"/>
      <c r="Z69" s="79"/>
      <c r="AA69" s="85" t="s">
        <v>506</v>
      </c>
      <c r="AB69" s="85" t="s">
        <v>504</v>
      </c>
      <c r="AC69" s="79" t="b">
        <v>0</v>
      </c>
      <c r="AD69" s="79">
        <v>1</v>
      </c>
      <c r="AE69" s="85" t="s">
        <v>556</v>
      </c>
      <c r="AF69" s="79" t="b">
        <v>0</v>
      </c>
      <c r="AG69" s="79" t="s">
        <v>560</v>
      </c>
      <c r="AH69" s="79"/>
      <c r="AI69" s="85" t="s">
        <v>552</v>
      </c>
      <c r="AJ69" s="79" t="b">
        <v>0</v>
      </c>
      <c r="AK69" s="79">
        <v>0</v>
      </c>
      <c r="AL69" s="85" t="s">
        <v>552</v>
      </c>
      <c r="AM69" s="79" t="s">
        <v>569</v>
      </c>
      <c r="AN69" s="79" t="b">
        <v>0</v>
      </c>
      <c r="AO69" s="85" t="s">
        <v>504</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3</v>
      </c>
      <c r="BD69" s="48"/>
      <c r="BE69" s="49"/>
      <c r="BF69" s="48"/>
      <c r="BG69" s="49"/>
      <c r="BH69" s="48"/>
      <c r="BI69" s="49"/>
      <c r="BJ69" s="48"/>
      <c r="BK69" s="49"/>
      <c r="BL69" s="48"/>
    </row>
    <row r="70" spans="1:64" ht="15">
      <c r="A70" s="64" t="s">
        <v>228</v>
      </c>
      <c r="B70" s="64" t="s">
        <v>286</v>
      </c>
      <c r="C70" s="65" t="s">
        <v>1761</v>
      </c>
      <c r="D70" s="66">
        <v>3</v>
      </c>
      <c r="E70" s="67" t="s">
        <v>132</v>
      </c>
      <c r="F70" s="68">
        <v>35</v>
      </c>
      <c r="G70" s="65"/>
      <c r="H70" s="69"/>
      <c r="I70" s="70"/>
      <c r="J70" s="70"/>
      <c r="K70" s="34" t="s">
        <v>65</v>
      </c>
      <c r="L70" s="77">
        <v>70</v>
      </c>
      <c r="M70" s="77"/>
      <c r="N70" s="72"/>
      <c r="O70" s="79" t="s">
        <v>301</v>
      </c>
      <c r="P70" s="81">
        <v>43724.33766203704</v>
      </c>
      <c r="Q70" s="79" t="s">
        <v>322</v>
      </c>
      <c r="R70" s="79"/>
      <c r="S70" s="79"/>
      <c r="T70" s="79"/>
      <c r="U70" s="79"/>
      <c r="V70" s="83" t="s">
        <v>409</v>
      </c>
      <c r="W70" s="81">
        <v>43724.33766203704</v>
      </c>
      <c r="X70" s="83" t="s">
        <v>439</v>
      </c>
      <c r="Y70" s="79"/>
      <c r="Z70" s="79"/>
      <c r="AA70" s="85" t="s">
        <v>504</v>
      </c>
      <c r="AB70" s="85" t="s">
        <v>505</v>
      </c>
      <c r="AC70" s="79" t="b">
        <v>0</v>
      </c>
      <c r="AD70" s="79">
        <v>1</v>
      </c>
      <c r="AE70" s="85" t="s">
        <v>555</v>
      </c>
      <c r="AF70" s="79" t="b">
        <v>0</v>
      </c>
      <c r="AG70" s="79" t="s">
        <v>560</v>
      </c>
      <c r="AH70" s="79"/>
      <c r="AI70" s="85" t="s">
        <v>552</v>
      </c>
      <c r="AJ70" s="79" t="b">
        <v>0</v>
      </c>
      <c r="AK70" s="79">
        <v>0</v>
      </c>
      <c r="AL70" s="85" t="s">
        <v>552</v>
      </c>
      <c r="AM70" s="79" t="s">
        <v>568</v>
      </c>
      <c r="AN70" s="79" t="b">
        <v>0</v>
      </c>
      <c r="AO70" s="85" t="s">
        <v>505</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228</v>
      </c>
      <c r="B71" s="64" t="s">
        <v>232</v>
      </c>
      <c r="C71" s="65" t="s">
        <v>1761</v>
      </c>
      <c r="D71" s="66">
        <v>3</v>
      </c>
      <c r="E71" s="67" t="s">
        <v>132</v>
      </c>
      <c r="F71" s="68">
        <v>35</v>
      </c>
      <c r="G71" s="65"/>
      <c r="H71" s="69"/>
      <c r="I71" s="70"/>
      <c r="J71" s="70"/>
      <c r="K71" s="34" t="s">
        <v>65</v>
      </c>
      <c r="L71" s="77">
        <v>71</v>
      </c>
      <c r="M71" s="77"/>
      <c r="N71" s="72"/>
      <c r="O71" s="79" t="s">
        <v>301</v>
      </c>
      <c r="P71" s="81">
        <v>43724.33766203704</v>
      </c>
      <c r="Q71" s="79" t="s">
        <v>322</v>
      </c>
      <c r="R71" s="79"/>
      <c r="S71" s="79"/>
      <c r="T71" s="79"/>
      <c r="U71" s="79"/>
      <c r="V71" s="83" t="s">
        <v>409</v>
      </c>
      <c r="W71" s="81">
        <v>43724.33766203704</v>
      </c>
      <c r="X71" s="83" t="s">
        <v>439</v>
      </c>
      <c r="Y71" s="79"/>
      <c r="Z71" s="79"/>
      <c r="AA71" s="85" t="s">
        <v>504</v>
      </c>
      <c r="AB71" s="85" t="s">
        <v>505</v>
      </c>
      <c r="AC71" s="79" t="b">
        <v>0</v>
      </c>
      <c r="AD71" s="79">
        <v>1</v>
      </c>
      <c r="AE71" s="85" t="s">
        <v>555</v>
      </c>
      <c r="AF71" s="79" t="b">
        <v>0</v>
      </c>
      <c r="AG71" s="79" t="s">
        <v>560</v>
      </c>
      <c r="AH71" s="79"/>
      <c r="AI71" s="85" t="s">
        <v>552</v>
      </c>
      <c r="AJ71" s="79" t="b">
        <v>0</v>
      </c>
      <c r="AK71" s="79">
        <v>0</v>
      </c>
      <c r="AL71" s="85" t="s">
        <v>552</v>
      </c>
      <c r="AM71" s="79" t="s">
        <v>568</v>
      </c>
      <c r="AN71" s="79" t="b">
        <v>0</v>
      </c>
      <c r="AO71" s="85" t="s">
        <v>505</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228</v>
      </c>
      <c r="B72" s="64" t="s">
        <v>236</v>
      </c>
      <c r="C72" s="65" t="s">
        <v>1761</v>
      </c>
      <c r="D72" s="66">
        <v>3</v>
      </c>
      <c r="E72" s="67" t="s">
        <v>132</v>
      </c>
      <c r="F72" s="68">
        <v>35</v>
      </c>
      <c r="G72" s="65"/>
      <c r="H72" s="69"/>
      <c r="I72" s="70"/>
      <c r="J72" s="70"/>
      <c r="K72" s="34" t="s">
        <v>65</v>
      </c>
      <c r="L72" s="77">
        <v>72</v>
      </c>
      <c r="M72" s="77"/>
      <c r="N72" s="72"/>
      <c r="O72" s="79" t="s">
        <v>301</v>
      </c>
      <c r="P72" s="81">
        <v>43724.33766203704</v>
      </c>
      <c r="Q72" s="79" t="s">
        <v>322</v>
      </c>
      <c r="R72" s="79"/>
      <c r="S72" s="79"/>
      <c r="T72" s="79"/>
      <c r="U72" s="79"/>
      <c r="V72" s="83" t="s">
        <v>409</v>
      </c>
      <c r="W72" s="81">
        <v>43724.33766203704</v>
      </c>
      <c r="X72" s="83" t="s">
        <v>439</v>
      </c>
      <c r="Y72" s="79"/>
      <c r="Z72" s="79"/>
      <c r="AA72" s="85" t="s">
        <v>504</v>
      </c>
      <c r="AB72" s="85" t="s">
        <v>505</v>
      </c>
      <c r="AC72" s="79" t="b">
        <v>0</v>
      </c>
      <c r="AD72" s="79">
        <v>1</v>
      </c>
      <c r="AE72" s="85" t="s">
        <v>555</v>
      </c>
      <c r="AF72" s="79" t="b">
        <v>0</v>
      </c>
      <c r="AG72" s="79" t="s">
        <v>560</v>
      </c>
      <c r="AH72" s="79"/>
      <c r="AI72" s="85" t="s">
        <v>552</v>
      </c>
      <c r="AJ72" s="79" t="b">
        <v>0</v>
      </c>
      <c r="AK72" s="79">
        <v>0</v>
      </c>
      <c r="AL72" s="85" t="s">
        <v>552</v>
      </c>
      <c r="AM72" s="79" t="s">
        <v>568</v>
      </c>
      <c r="AN72" s="79" t="b">
        <v>0</v>
      </c>
      <c r="AO72" s="85" t="s">
        <v>505</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2</v>
      </c>
      <c r="BD72" s="48"/>
      <c r="BE72" s="49"/>
      <c r="BF72" s="48"/>
      <c r="BG72" s="49"/>
      <c r="BH72" s="48"/>
      <c r="BI72" s="49"/>
      <c r="BJ72" s="48"/>
      <c r="BK72" s="49"/>
      <c r="BL72" s="48"/>
    </row>
    <row r="73" spans="1:64" ht="15">
      <c r="A73" s="64" t="s">
        <v>228</v>
      </c>
      <c r="B73" s="64" t="s">
        <v>287</v>
      </c>
      <c r="C73" s="65" t="s">
        <v>1761</v>
      </c>
      <c r="D73" s="66">
        <v>3</v>
      </c>
      <c r="E73" s="67" t="s">
        <v>132</v>
      </c>
      <c r="F73" s="68">
        <v>35</v>
      </c>
      <c r="G73" s="65"/>
      <c r="H73" s="69"/>
      <c r="I73" s="70"/>
      <c r="J73" s="70"/>
      <c r="K73" s="34" t="s">
        <v>65</v>
      </c>
      <c r="L73" s="77">
        <v>73</v>
      </c>
      <c r="M73" s="77"/>
      <c r="N73" s="72"/>
      <c r="O73" s="79" t="s">
        <v>301</v>
      </c>
      <c r="P73" s="81">
        <v>43724.33766203704</v>
      </c>
      <c r="Q73" s="79" t="s">
        <v>322</v>
      </c>
      <c r="R73" s="79"/>
      <c r="S73" s="79"/>
      <c r="T73" s="79"/>
      <c r="U73" s="79"/>
      <c r="V73" s="83" t="s">
        <v>409</v>
      </c>
      <c r="W73" s="81">
        <v>43724.33766203704</v>
      </c>
      <c r="X73" s="83" t="s">
        <v>439</v>
      </c>
      <c r="Y73" s="79"/>
      <c r="Z73" s="79"/>
      <c r="AA73" s="85" t="s">
        <v>504</v>
      </c>
      <c r="AB73" s="85" t="s">
        <v>505</v>
      </c>
      <c r="AC73" s="79" t="b">
        <v>0</v>
      </c>
      <c r="AD73" s="79">
        <v>1</v>
      </c>
      <c r="AE73" s="85" t="s">
        <v>555</v>
      </c>
      <c r="AF73" s="79" t="b">
        <v>0</v>
      </c>
      <c r="AG73" s="79" t="s">
        <v>560</v>
      </c>
      <c r="AH73" s="79"/>
      <c r="AI73" s="85" t="s">
        <v>552</v>
      </c>
      <c r="AJ73" s="79" t="b">
        <v>0</v>
      </c>
      <c r="AK73" s="79">
        <v>0</v>
      </c>
      <c r="AL73" s="85" t="s">
        <v>552</v>
      </c>
      <c r="AM73" s="79" t="s">
        <v>568</v>
      </c>
      <c r="AN73" s="79" t="b">
        <v>0</v>
      </c>
      <c r="AO73" s="85" t="s">
        <v>505</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228</v>
      </c>
      <c r="B74" s="64" t="s">
        <v>233</v>
      </c>
      <c r="C74" s="65" t="s">
        <v>1761</v>
      </c>
      <c r="D74" s="66">
        <v>3</v>
      </c>
      <c r="E74" s="67" t="s">
        <v>132</v>
      </c>
      <c r="F74" s="68">
        <v>35</v>
      </c>
      <c r="G74" s="65"/>
      <c r="H74" s="69"/>
      <c r="I74" s="70"/>
      <c r="J74" s="70"/>
      <c r="K74" s="34" t="s">
        <v>65</v>
      </c>
      <c r="L74" s="77">
        <v>74</v>
      </c>
      <c r="M74" s="77"/>
      <c r="N74" s="72"/>
      <c r="O74" s="79" t="s">
        <v>301</v>
      </c>
      <c r="P74" s="81">
        <v>43724.33766203704</v>
      </c>
      <c r="Q74" s="79" t="s">
        <v>322</v>
      </c>
      <c r="R74" s="79"/>
      <c r="S74" s="79"/>
      <c r="T74" s="79"/>
      <c r="U74" s="79"/>
      <c r="V74" s="83" t="s">
        <v>409</v>
      </c>
      <c r="W74" s="81">
        <v>43724.33766203704</v>
      </c>
      <c r="X74" s="83" t="s">
        <v>439</v>
      </c>
      <c r="Y74" s="79"/>
      <c r="Z74" s="79"/>
      <c r="AA74" s="85" t="s">
        <v>504</v>
      </c>
      <c r="AB74" s="85" t="s">
        <v>505</v>
      </c>
      <c r="AC74" s="79" t="b">
        <v>0</v>
      </c>
      <c r="AD74" s="79">
        <v>1</v>
      </c>
      <c r="AE74" s="85" t="s">
        <v>555</v>
      </c>
      <c r="AF74" s="79" t="b">
        <v>0</v>
      </c>
      <c r="AG74" s="79" t="s">
        <v>560</v>
      </c>
      <c r="AH74" s="79"/>
      <c r="AI74" s="85" t="s">
        <v>552</v>
      </c>
      <c r="AJ74" s="79" t="b">
        <v>0</v>
      </c>
      <c r="AK74" s="79">
        <v>0</v>
      </c>
      <c r="AL74" s="85" t="s">
        <v>552</v>
      </c>
      <c r="AM74" s="79" t="s">
        <v>568</v>
      </c>
      <c r="AN74" s="79" t="b">
        <v>0</v>
      </c>
      <c r="AO74" s="85" t="s">
        <v>505</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228</v>
      </c>
      <c r="B75" s="64" t="s">
        <v>288</v>
      </c>
      <c r="C75" s="65" t="s">
        <v>1761</v>
      </c>
      <c r="D75" s="66">
        <v>3</v>
      </c>
      <c r="E75" s="67" t="s">
        <v>132</v>
      </c>
      <c r="F75" s="68">
        <v>35</v>
      </c>
      <c r="G75" s="65"/>
      <c r="H75" s="69"/>
      <c r="I75" s="70"/>
      <c r="J75" s="70"/>
      <c r="K75" s="34" t="s">
        <v>65</v>
      </c>
      <c r="L75" s="77">
        <v>75</v>
      </c>
      <c r="M75" s="77"/>
      <c r="N75" s="72"/>
      <c r="O75" s="79" t="s">
        <v>301</v>
      </c>
      <c r="P75" s="81">
        <v>43724.33766203704</v>
      </c>
      <c r="Q75" s="79" t="s">
        <v>322</v>
      </c>
      <c r="R75" s="79"/>
      <c r="S75" s="79"/>
      <c r="T75" s="79"/>
      <c r="U75" s="79"/>
      <c r="V75" s="83" t="s">
        <v>409</v>
      </c>
      <c r="W75" s="81">
        <v>43724.33766203704</v>
      </c>
      <c r="X75" s="83" t="s">
        <v>439</v>
      </c>
      <c r="Y75" s="79"/>
      <c r="Z75" s="79"/>
      <c r="AA75" s="85" t="s">
        <v>504</v>
      </c>
      <c r="AB75" s="85" t="s">
        <v>505</v>
      </c>
      <c r="AC75" s="79" t="b">
        <v>0</v>
      </c>
      <c r="AD75" s="79">
        <v>1</v>
      </c>
      <c r="AE75" s="85" t="s">
        <v>555</v>
      </c>
      <c r="AF75" s="79" t="b">
        <v>0</v>
      </c>
      <c r="AG75" s="79" t="s">
        <v>560</v>
      </c>
      <c r="AH75" s="79"/>
      <c r="AI75" s="85" t="s">
        <v>552</v>
      </c>
      <c r="AJ75" s="79" t="b">
        <v>0</v>
      </c>
      <c r="AK75" s="79">
        <v>0</v>
      </c>
      <c r="AL75" s="85" t="s">
        <v>552</v>
      </c>
      <c r="AM75" s="79" t="s">
        <v>568</v>
      </c>
      <c r="AN75" s="79" t="b">
        <v>0</v>
      </c>
      <c r="AO75" s="85" t="s">
        <v>505</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228</v>
      </c>
      <c r="B76" s="64" t="s">
        <v>289</v>
      </c>
      <c r="C76" s="65" t="s">
        <v>1761</v>
      </c>
      <c r="D76" s="66">
        <v>3</v>
      </c>
      <c r="E76" s="67" t="s">
        <v>132</v>
      </c>
      <c r="F76" s="68">
        <v>35</v>
      </c>
      <c r="G76" s="65"/>
      <c r="H76" s="69"/>
      <c r="I76" s="70"/>
      <c r="J76" s="70"/>
      <c r="K76" s="34" t="s">
        <v>65</v>
      </c>
      <c r="L76" s="77">
        <v>76</v>
      </c>
      <c r="M76" s="77"/>
      <c r="N76" s="72"/>
      <c r="O76" s="79" t="s">
        <v>301</v>
      </c>
      <c r="P76" s="81">
        <v>43724.33766203704</v>
      </c>
      <c r="Q76" s="79" t="s">
        <v>322</v>
      </c>
      <c r="R76" s="79"/>
      <c r="S76" s="79"/>
      <c r="T76" s="79"/>
      <c r="U76" s="79"/>
      <c r="V76" s="83" t="s">
        <v>409</v>
      </c>
      <c r="W76" s="81">
        <v>43724.33766203704</v>
      </c>
      <c r="X76" s="83" t="s">
        <v>439</v>
      </c>
      <c r="Y76" s="79"/>
      <c r="Z76" s="79"/>
      <c r="AA76" s="85" t="s">
        <v>504</v>
      </c>
      <c r="AB76" s="85" t="s">
        <v>505</v>
      </c>
      <c r="AC76" s="79" t="b">
        <v>0</v>
      </c>
      <c r="AD76" s="79">
        <v>1</v>
      </c>
      <c r="AE76" s="85" t="s">
        <v>555</v>
      </c>
      <c r="AF76" s="79" t="b">
        <v>0</v>
      </c>
      <c r="AG76" s="79" t="s">
        <v>560</v>
      </c>
      <c r="AH76" s="79"/>
      <c r="AI76" s="85" t="s">
        <v>552</v>
      </c>
      <c r="AJ76" s="79" t="b">
        <v>0</v>
      </c>
      <c r="AK76" s="79">
        <v>0</v>
      </c>
      <c r="AL76" s="85" t="s">
        <v>552</v>
      </c>
      <c r="AM76" s="79" t="s">
        <v>568</v>
      </c>
      <c r="AN76" s="79" t="b">
        <v>0</v>
      </c>
      <c r="AO76" s="85" t="s">
        <v>505</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228</v>
      </c>
      <c r="B77" s="64" t="s">
        <v>234</v>
      </c>
      <c r="C77" s="65" t="s">
        <v>1761</v>
      </c>
      <c r="D77" s="66">
        <v>3</v>
      </c>
      <c r="E77" s="67" t="s">
        <v>132</v>
      </c>
      <c r="F77" s="68">
        <v>35</v>
      </c>
      <c r="G77" s="65"/>
      <c r="H77" s="69"/>
      <c r="I77" s="70"/>
      <c r="J77" s="70"/>
      <c r="K77" s="34" t="s">
        <v>65</v>
      </c>
      <c r="L77" s="77">
        <v>77</v>
      </c>
      <c r="M77" s="77"/>
      <c r="N77" s="72"/>
      <c r="O77" s="79" t="s">
        <v>301</v>
      </c>
      <c r="P77" s="81">
        <v>43724.33766203704</v>
      </c>
      <c r="Q77" s="79" t="s">
        <v>322</v>
      </c>
      <c r="R77" s="79"/>
      <c r="S77" s="79"/>
      <c r="T77" s="79"/>
      <c r="U77" s="79"/>
      <c r="V77" s="83" t="s">
        <v>409</v>
      </c>
      <c r="W77" s="81">
        <v>43724.33766203704</v>
      </c>
      <c r="X77" s="83" t="s">
        <v>439</v>
      </c>
      <c r="Y77" s="79"/>
      <c r="Z77" s="79"/>
      <c r="AA77" s="85" t="s">
        <v>504</v>
      </c>
      <c r="AB77" s="85" t="s">
        <v>505</v>
      </c>
      <c r="AC77" s="79" t="b">
        <v>0</v>
      </c>
      <c r="AD77" s="79">
        <v>1</v>
      </c>
      <c r="AE77" s="85" t="s">
        <v>555</v>
      </c>
      <c r="AF77" s="79" t="b">
        <v>0</v>
      </c>
      <c r="AG77" s="79" t="s">
        <v>560</v>
      </c>
      <c r="AH77" s="79"/>
      <c r="AI77" s="85" t="s">
        <v>552</v>
      </c>
      <c r="AJ77" s="79" t="b">
        <v>0</v>
      </c>
      <c r="AK77" s="79">
        <v>0</v>
      </c>
      <c r="AL77" s="85" t="s">
        <v>552</v>
      </c>
      <c r="AM77" s="79" t="s">
        <v>568</v>
      </c>
      <c r="AN77" s="79" t="b">
        <v>0</v>
      </c>
      <c r="AO77" s="85" t="s">
        <v>505</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228</v>
      </c>
      <c r="B78" s="64" t="s">
        <v>231</v>
      </c>
      <c r="C78" s="65" t="s">
        <v>1761</v>
      </c>
      <c r="D78" s="66">
        <v>3</v>
      </c>
      <c r="E78" s="67" t="s">
        <v>132</v>
      </c>
      <c r="F78" s="68">
        <v>35</v>
      </c>
      <c r="G78" s="65"/>
      <c r="H78" s="69"/>
      <c r="I78" s="70"/>
      <c r="J78" s="70"/>
      <c r="K78" s="34" t="s">
        <v>65</v>
      </c>
      <c r="L78" s="77">
        <v>78</v>
      </c>
      <c r="M78" s="77"/>
      <c r="N78" s="72"/>
      <c r="O78" s="79" t="s">
        <v>301</v>
      </c>
      <c r="P78" s="81">
        <v>43724.33766203704</v>
      </c>
      <c r="Q78" s="79" t="s">
        <v>322</v>
      </c>
      <c r="R78" s="79"/>
      <c r="S78" s="79"/>
      <c r="T78" s="79"/>
      <c r="U78" s="79"/>
      <c r="V78" s="83" t="s">
        <v>409</v>
      </c>
      <c r="W78" s="81">
        <v>43724.33766203704</v>
      </c>
      <c r="X78" s="83" t="s">
        <v>439</v>
      </c>
      <c r="Y78" s="79"/>
      <c r="Z78" s="79"/>
      <c r="AA78" s="85" t="s">
        <v>504</v>
      </c>
      <c r="AB78" s="85" t="s">
        <v>505</v>
      </c>
      <c r="AC78" s="79" t="b">
        <v>0</v>
      </c>
      <c r="AD78" s="79">
        <v>1</v>
      </c>
      <c r="AE78" s="85" t="s">
        <v>555</v>
      </c>
      <c r="AF78" s="79" t="b">
        <v>0</v>
      </c>
      <c r="AG78" s="79" t="s">
        <v>560</v>
      </c>
      <c r="AH78" s="79"/>
      <c r="AI78" s="85" t="s">
        <v>552</v>
      </c>
      <c r="AJ78" s="79" t="b">
        <v>0</v>
      </c>
      <c r="AK78" s="79">
        <v>0</v>
      </c>
      <c r="AL78" s="85" t="s">
        <v>552</v>
      </c>
      <c r="AM78" s="79" t="s">
        <v>568</v>
      </c>
      <c r="AN78" s="79" t="b">
        <v>0</v>
      </c>
      <c r="AO78" s="85" t="s">
        <v>505</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2</v>
      </c>
      <c r="BD78" s="48">
        <v>0</v>
      </c>
      <c r="BE78" s="49">
        <v>0</v>
      </c>
      <c r="BF78" s="48">
        <v>0</v>
      </c>
      <c r="BG78" s="49">
        <v>0</v>
      </c>
      <c r="BH78" s="48">
        <v>0</v>
      </c>
      <c r="BI78" s="49">
        <v>0</v>
      </c>
      <c r="BJ78" s="48">
        <v>17</v>
      </c>
      <c r="BK78" s="49">
        <v>100</v>
      </c>
      <c r="BL78" s="48">
        <v>17</v>
      </c>
    </row>
    <row r="79" spans="1:64" ht="15">
      <c r="A79" s="64" t="s">
        <v>228</v>
      </c>
      <c r="B79" s="64" t="s">
        <v>226</v>
      </c>
      <c r="C79" s="65" t="s">
        <v>1763</v>
      </c>
      <c r="D79" s="66">
        <v>6.5</v>
      </c>
      <c r="E79" s="67" t="s">
        <v>136</v>
      </c>
      <c r="F79" s="68">
        <v>23.5</v>
      </c>
      <c r="G79" s="65"/>
      <c r="H79" s="69"/>
      <c r="I79" s="70"/>
      <c r="J79" s="70"/>
      <c r="K79" s="34" t="s">
        <v>66</v>
      </c>
      <c r="L79" s="77">
        <v>79</v>
      </c>
      <c r="M79" s="77"/>
      <c r="N79" s="72"/>
      <c r="O79" s="79" t="s">
        <v>302</v>
      </c>
      <c r="P79" s="81">
        <v>43724.33766203704</v>
      </c>
      <c r="Q79" s="79" t="s">
        <v>322</v>
      </c>
      <c r="R79" s="79"/>
      <c r="S79" s="79"/>
      <c r="T79" s="79"/>
      <c r="U79" s="79"/>
      <c r="V79" s="83" t="s">
        <v>409</v>
      </c>
      <c r="W79" s="81">
        <v>43724.33766203704</v>
      </c>
      <c r="X79" s="83" t="s">
        <v>439</v>
      </c>
      <c r="Y79" s="79"/>
      <c r="Z79" s="79"/>
      <c r="AA79" s="85" t="s">
        <v>504</v>
      </c>
      <c r="AB79" s="85" t="s">
        <v>505</v>
      </c>
      <c r="AC79" s="79" t="b">
        <v>0</v>
      </c>
      <c r="AD79" s="79">
        <v>1</v>
      </c>
      <c r="AE79" s="85" t="s">
        <v>555</v>
      </c>
      <c r="AF79" s="79" t="b">
        <v>0</v>
      </c>
      <c r="AG79" s="79" t="s">
        <v>560</v>
      </c>
      <c r="AH79" s="79"/>
      <c r="AI79" s="85" t="s">
        <v>552</v>
      </c>
      <c r="AJ79" s="79" t="b">
        <v>0</v>
      </c>
      <c r="AK79" s="79">
        <v>0</v>
      </c>
      <c r="AL79" s="85" t="s">
        <v>552</v>
      </c>
      <c r="AM79" s="79" t="s">
        <v>568</v>
      </c>
      <c r="AN79" s="79" t="b">
        <v>0</v>
      </c>
      <c r="AO79" s="85" t="s">
        <v>505</v>
      </c>
      <c r="AP79" s="79" t="s">
        <v>176</v>
      </c>
      <c r="AQ79" s="79">
        <v>0</v>
      </c>
      <c r="AR79" s="79">
        <v>0</v>
      </c>
      <c r="AS79" s="79"/>
      <c r="AT79" s="79"/>
      <c r="AU79" s="79"/>
      <c r="AV79" s="79"/>
      <c r="AW79" s="79"/>
      <c r="AX79" s="79"/>
      <c r="AY79" s="79"/>
      <c r="AZ79" s="79"/>
      <c r="BA79">
        <v>4</v>
      </c>
      <c r="BB79" s="78" t="str">
        <f>REPLACE(INDEX(GroupVertices[Group],MATCH(Edges[[#This Row],[Vertex 1]],GroupVertices[Vertex],0)),1,1,"")</f>
        <v>3</v>
      </c>
      <c r="BC79" s="78" t="str">
        <f>REPLACE(INDEX(GroupVertices[Group],MATCH(Edges[[#This Row],[Vertex 2]],GroupVertices[Vertex],0)),1,1,"")</f>
        <v>1</v>
      </c>
      <c r="BD79" s="48"/>
      <c r="BE79" s="49"/>
      <c r="BF79" s="48"/>
      <c r="BG79" s="49"/>
      <c r="BH79" s="48"/>
      <c r="BI79" s="49"/>
      <c r="BJ79" s="48"/>
      <c r="BK79" s="49"/>
      <c r="BL79" s="48"/>
    </row>
    <row r="80" spans="1:64" ht="15">
      <c r="A80" s="64" t="s">
        <v>228</v>
      </c>
      <c r="B80" s="64" t="s">
        <v>226</v>
      </c>
      <c r="C80" s="65" t="s">
        <v>1763</v>
      </c>
      <c r="D80" s="66">
        <v>6.5</v>
      </c>
      <c r="E80" s="67" t="s">
        <v>136</v>
      </c>
      <c r="F80" s="68">
        <v>23.5</v>
      </c>
      <c r="G80" s="65"/>
      <c r="H80" s="69"/>
      <c r="I80" s="70"/>
      <c r="J80" s="70"/>
      <c r="K80" s="34" t="s">
        <v>66</v>
      </c>
      <c r="L80" s="77">
        <v>80</v>
      </c>
      <c r="M80" s="77"/>
      <c r="N80" s="72"/>
      <c r="O80" s="79" t="s">
        <v>302</v>
      </c>
      <c r="P80" s="81">
        <v>43724.48467592592</v>
      </c>
      <c r="Q80" s="79" t="s">
        <v>325</v>
      </c>
      <c r="R80" s="79"/>
      <c r="S80" s="79"/>
      <c r="T80" s="79"/>
      <c r="U80" s="79"/>
      <c r="V80" s="83" t="s">
        <v>409</v>
      </c>
      <c r="W80" s="81">
        <v>43724.48467592592</v>
      </c>
      <c r="X80" s="83" t="s">
        <v>442</v>
      </c>
      <c r="Y80" s="79"/>
      <c r="Z80" s="79"/>
      <c r="AA80" s="85" t="s">
        <v>507</v>
      </c>
      <c r="AB80" s="85" t="s">
        <v>506</v>
      </c>
      <c r="AC80" s="79" t="b">
        <v>0</v>
      </c>
      <c r="AD80" s="79">
        <v>0</v>
      </c>
      <c r="AE80" s="85" t="s">
        <v>555</v>
      </c>
      <c r="AF80" s="79" t="b">
        <v>0</v>
      </c>
      <c r="AG80" s="79" t="s">
        <v>560</v>
      </c>
      <c r="AH80" s="79"/>
      <c r="AI80" s="85" t="s">
        <v>552</v>
      </c>
      <c r="AJ80" s="79" t="b">
        <v>0</v>
      </c>
      <c r="AK80" s="79">
        <v>0</v>
      </c>
      <c r="AL80" s="85" t="s">
        <v>552</v>
      </c>
      <c r="AM80" s="79" t="s">
        <v>568</v>
      </c>
      <c r="AN80" s="79" t="b">
        <v>0</v>
      </c>
      <c r="AO80" s="85" t="s">
        <v>506</v>
      </c>
      <c r="AP80" s="79" t="s">
        <v>176</v>
      </c>
      <c r="AQ80" s="79">
        <v>0</v>
      </c>
      <c r="AR80" s="79">
        <v>0</v>
      </c>
      <c r="AS80" s="79"/>
      <c r="AT80" s="79"/>
      <c r="AU80" s="79"/>
      <c r="AV80" s="79"/>
      <c r="AW80" s="79"/>
      <c r="AX80" s="79"/>
      <c r="AY80" s="79"/>
      <c r="AZ80" s="79"/>
      <c r="BA80">
        <v>4</v>
      </c>
      <c r="BB80" s="78" t="str">
        <f>REPLACE(INDEX(GroupVertices[Group],MATCH(Edges[[#This Row],[Vertex 1]],GroupVertices[Vertex],0)),1,1,"")</f>
        <v>3</v>
      </c>
      <c r="BC80" s="78" t="str">
        <f>REPLACE(INDEX(GroupVertices[Group],MATCH(Edges[[#This Row],[Vertex 2]],GroupVertices[Vertex],0)),1,1,"")</f>
        <v>1</v>
      </c>
      <c r="BD80" s="48">
        <v>0</v>
      </c>
      <c r="BE80" s="49">
        <v>0</v>
      </c>
      <c r="BF80" s="48">
        <v>0</v>
      </c>
      <c r="BG80" s="49">
        <v>0</v>
      </c>
      <c r="BH80" s="48">
        <v>0</v>
      </c>
      <c r="BI80" s="49">
        <v>0</v>
      </c>
      <c r="BJ80" s="48">
        <v>40</v>
      </c>
      <c r="BK80" s="49">
        <v>100</v>
      </c>
      <c r="BL80" s="48">
        <v>40</v>
      </c>
    </row>
    <row r="81" spans="1:64" ht="15">
      <c r="A81" s="64" t="s">
        <v>228</v>
      </c>
      <c r="B81" s="64" t="s">
        <v>226</v>
      </c>
      <c r="C81" s="65" t="s">
        <v>1763</v>
      </c>
      <c r="D81" s="66">
        <v>6.5</v>
      </c>
      <c r="E81" s="67" t="s">
        <v>136</v>
      </c>
      <c r="F81" s="68">
        <v>23.5</v>
      </c>
      <c r="G81" s="65"/>
      <c r="H81" s="69"/>
      <c r="I81" s="70"/>
      <c r="J81" s="70"/>
      <c r="K81" s="34" t="s">
        <v>66</v>
      </c>
      <c r="L81" s="77">
        <v>81</v>
      </c>
      <c r="M81" s="77"/>
      <c r="N81" s="72"/>
      <c r="O81" s="79" t="s">
        <v>302</v>
      </c>
      <c r="P81" s="81">
        <v>43724.48552083333</v>
      </c>
      <c r="Q81" s="79" t="s">
        <v>326</v>
      </c>
      <c r="R81" s="79"/>
      <c r="S81" s="79"/>
      <c r="T81" s="79"/>
      <c r="U81" s="79"/>
      <c r="V81" s="83" t="s">
        <v>409</v>
      </c>
      <c r="W81" s="81">
        <v>43724.48552083333</v>
      </c>
      <c r="X81" s="83" t="s">
        <v>443</v>
      </c>
      <c r="Y81" s="79"/>
      <c r="Z81" s="79"/>
      <c r="AA81" s="85" t="s">
        <v>508</v>
      </c>
      <c r="AB81" s="85" t="s">
        <v>507</v>
      </c>
      <c r="AC81" s="79" t="b">
        <v>0</v>
      </c>
      <c r="AD81" s="79">
        <v>0</v>
      </c>
      <c r="AE81" s="85" t="s">
        <v>556</v>
      </c>
      <c r="AF81" s="79" t="b">
        <v>0</v>
      </c>
      <c r="AG81" s="79" t="s">
        <v>560</v>
      </c>
      <c r="AH81" s="79"/>
      <c r="AI81" s="85" t="s">
        <v>552</v>
      </c>
      <c r="AJ81" s="79" t="b">
        <v>0</v>
      </c>
      <c r="AK81" s="79">
        <v>0</v>
      </c>
      <c r="AL81" s="85" t="s">
        <v>552</v>
      </c>
      <c r="AM81" s="79" t="s">
        <v>568</v>
      </c>
      <c r="AN81" s="79" t="b">
        <v>0</v>
      </c>
      <c r="AO81" s="85" t="s">
        <v>507</v>
      </c>
      <c r="AP81" s="79" t="s">
        <v>176</v>
      </c>
      <c r="AQ81" s="79">
        <v>0</v>
      </c>
      <c r="AR81" s="79">
        <v>0</v>
      </c>
      <c r="AS81" s="79"/>
      <c r="AT81" s="79"/>
      <c r="AU81" s="79"/>
      <c r="AV81" s="79"/>
      <c r="AW81" s="79"/>
      <c r="AX81" s="79"/>
      <c r="AY81" s="79"/>
      <c r="AZ81" s="79"/>
      <c r="BA81">
        <v>4</v>
      </c>
      <c r="BB81" s="78" t="str">
        <f>REPLACE(INDEX(GroupVertices[Group],MATCH(Edges[[#This Row],[Vertex 1]],GroupVertices[Vertex],0)),1,1,"")</f>
        <v>3</v>
      </c>
      <c r="BC81" s="78" t="str">
        <f>REPLACE(INDEX(GroupVertices[Group],MATCH(Edges[[#This Row],[Vertex 2]],GroupVertices[Vertex],0)),1,1,"")</f>
        <v>1</v>
      </c>
      <c r="BD81" s="48">
        <v>2</v>
      </c>
      <c r="BE81" s="49">
        <v>5.882352941176471</v>
      </c>
      <c r="BF81" s="48">
        <v>0</v>
      </c>
      <c r="BG81" s="49">
        <v>0</v>
      </c>
      <c r="BH81" s="48">
        <v>0</v>
      </c>
      <c r="BI81" s="49">
        <v>0</v>
      </c>
      <c r="BJ81" s="48">
        <v>32</v>
      </c>
      <c r="BK81" s="49">
        <v>94.11764705882354</v>
      </c>
      <c r="BL81" s="48">
        <v>34</v>
      </c>
    </row>
    <row r="82" spans="1:64" ht="15">
      <c r="A82" s="64" t="s">
        <v>228</v>
      </c>
      <c r="B82" s="64" t="s">
        <v>226</v>
      </c>
      <c r="C82" s="65" t="s">
        <v>1763</v>
      </c>
      <c r="D82" s="66">
        <v>6.5</v>
      </c>
      <c r="E82" s="67" t="s">
        <v>136</v>
      </c>
      <c r="F82" s="68">
        <v>23.5</v>
      </c>
      <c r="G82" s="65"/>
      <c r="H82" s="69"/>
      <c r="I82" s="70"/>
      <c r="J82" s="70"/>
      <c r="K82" s="34" t="s">
        <v>66</v>
      </c>
      <c r="L82" s="77">
        <v>82</v>
      </c>
      <c r="M82" s="77"/>
      <c r="N82" s="72"/>
      <c r="O82" s="79" t="s">
        <v>302</v>
      </c>
      <c r="P82" s="81">
        <v>43724.49837962963</v>
      </c>
      <c r="Q82" s="79" t="s">
        <v>327</v>
      </c>
      <c r="R82" s="79"/>
      <c r="S82" s="79"/>
      <c r="T82" s="79"/>
      <c r="U82" s="79"/>
      <c r="V82" s="83" t="s">
        <v>409</v>
      </c>
      <c r="W82" s="81">
        <v>43724.49837962963</v>
      </c>
      <c r="X82" s="83" t="s">
        <v>444</v>
      </c>
      <c r="Y82" s="79"/>
      <c r="Z82" s="79"/>
      <c r="AA82" s="85" t="s">
        <v>509</v>
      </c>
      <c r="AB82" s="85" t="s">
        <v>510</v>
      </c>
      <c r="AC82" s="79" t="b">
        <v>0</v>
      </c>
      <c r="AD82" s="79">
        <v>0</v>
      </c>
      <c r="AE82" s="85" t="s">
        <v>555</v>
      </c>
      <c r="AF82" s="79" t="b">
        <v>0</v>
      </c>
      <c r="AG82" s="79" t="s">
        <v>560</v>
      </c>
      <c r="AH82" s="79"/>
      <c r="AI82" s="85" t="s">
        <v>552</v>
      </c>
      <c r="AJ82" s="79" t="b">
        <v>0</v>
      </c>
      <c r="AK82" s="79">
        <v>0</v>
      </c>
      <c r="AL82" s="85" t="s">
        <v>552</v>
      </c>
      <c r="AM82" s="79" t="s">
        <v>568</v>
      </c>
      <c r="AN82" s="79" t="b">
        <v>0</v>
      </c>
      <c r="AO82" s="85" t="s">
        <v>510</v>
      </c>
      <c r="AP82" s="79" t="s">
        <v>176</v>
      </c>
      <c r="AQ82" s="79">
        <v>0</v>
      </c>
      <c r="AR82" s="79">
        <v>0</v>
      </c>
      <c r="AS82" s="79"/>
      <c r="AT82" s="79"/>
      <c r="AU82" s="79"/>
      <c r="AV82" s="79"/>
      <c r="AW82" s="79"/>
      <c r="AX82" s="79"/>
      <c r="AY82" s="79"/>
      <c r="AZ82" s="79"/>
      <c r="BA82">
        <v>4</v>
      </c>
      <c r="BB82" s="78" t="str">
        <f>REPLACE(INDEX(GroupVertices[Group],MATCH(Edges[[#This Row],[Vertex 1]],GroupVertices[Vertex],0)),1,1,"")</f>
        <v>3</v>
      </c>
      <c r="BC82" s="78" t="str">
        <f>REPLACE(INDEX(GroupVertices[Group],MATCH(Edges[[#This Row],[Vertex 2]],GroupVertices[Vertex],0)),1,1,"")</f>
        <v>1</v>
      </c>
      <c r="BD82" s="48">
        <v>0</v>
      </c>
      <c r="BE82" s="49">
        <v>0</v>
      </c>
      <c r="BF82" s="48">
        <v>0</v>
      </c>
      <c r="BG82" s="49">
        <v>0</v>
      </c>
      <c r="BH82" s="48">
        <v>0</v>
      </c>
      <c r="BI82" s="49">
        <v>0</v>
      </c>
      <c r="BJ82" s="48">
        <v>31</v>
      </c>
      <c r="BK82" s="49">
        <v>100</v>
      </c>
      <c r="BL82" s="48">
        <v>31</v>
      </c>
    </row>
    <row r="83" spans="1:64" ht="15">
      <c r="A83" s="64" t="s">
        <v>226</v>
      </c>
      <c r="B83" s="64" t="s">
        <v>228</v>
      </c>
      <c r="C83" s="65" t="s">
        <v>1764</v>
      </c>
      <c r="D83" s="66">
        <v>5.333333333333334</v>
      </c>
      <c r="E83" s="67" t="s">
        <v>136</v>
      </c>
      <c r="F83" s="68">
        <v>27.333333333333332</v>
      </c>
      <c r="G83" s="65"/>
      <c r="H83" s="69"/>
      <c r="I83" s="70"/>
      <c r="J83" s="70"/>
      <c r="K83" s="34" t="s">
        <v>66</v>
      </c>
      <c r="L83" s="77">
        <v>83</v>
      </c>
      <c r="M83" s="77"/>
      <c r="N83" s="72"/>
      <c r="O83" s="79" t="s">
        <v>302</v>
      </c>
      <c r="P83" s="81">
        <v>43724.366527777776</v>
      </c>
      <c r="Q83" s="79" t="s">
        <v>324</v>
      </c>
      <c r="R83" s="79"/>
      <c r="S83" s="79"/>
      <c r="T83" s="79"/>
      <c r="U83" s="79"/>
      <c r="V83" s="83" t="s">
        <v>407</v>
      </c>
      <c r="W83" s="81">
        <v>43724.366527777776</v>
      </c>
      <c r="X83" s="83" t="s">
        <v>441</v>
      </c>
      <c r="Y83" s="79"/>
      <c r="Z83" s="79"/>
      <c r="AA83" s="85" t="s">
        <v>506</v>
      </c>
      <c r="AB83" s="85" t="s">
        <v>504</v>
      </c>
      <c r="AC83" s="79" t="b">
        <v>0</v>
      </c>
      <c r="AD83" s="79">
        <v>1</v>
      </c>
      <c r="AE83" s="85" t="s">
        <v>556</v>
      </c>
      <c r="AF83" s="79" t="b">
        <v>0</v>
      </c>
      <c r="AG83" s="79" t="s">
        <v>560</v>
      </c>
      <c r="AH83" s="79"/>
      <c r="AI83" s="85" t="s">
        <v>552</v>
      </c>
      <c r="AJ83" s="79" t="b">
        <v>0</v>
      </c>
      <c r="AK83" s="79">
        <v>0</v>
      </c>
      <c r="AL83" s="85" t="s">
        <v>552</v>
      </c>
      <c r="AM83" s="79" t="s">
        <v>569</v>
      </c>
      <c r="AN83" s="79" t="b">
        <v>0</v>
      </c>
      <c r="AO83" s="85" t="s">
        <v>504</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3</v>
      </c>
      <c r="BD83" s="48"/>
      <c r="BE83" s="49"/>
      <c r="BF83" s="48"/>
      <c r="BG83" s="49"/>
      <c r="BH83" s="48"/>
      <c r="BI83" s="49"/>
      <c r="BJ83" s="48"/>
      <c r="BK83" s="49"/>
      <c r="BL83" s="48"/>
    </row>
    <row r="84" spans="1:64" ht="15">
      <c r="A84" s="64" t="s">
        <v>226</v>
      </c>
      <c r="B84" s="64" t="s">
        <v>228</v>
      </c>
      <c r="C84" s="65" t="s">
        <v>1764</v>
      </c>
      <c r="D84" s="66">
        <v>5.333333333333334</v>
      </c>
      <c r="E84" s="67" t="s">
        <v>136</v>
      </c>
      <c r="F84" s="68">
        <v>27.333333333333332</v>
      </c>
      <c r="G84" s="65"/>
      <c r="H84" s="69"/>
      <c r="I84" s="70"/>
      <c r="J84" s="70"/>
      <c r="K84" s="34" t="s">
        <v>66</v>
      </c>
      <c r="L84" s="77">
        <v>84</v>
      </c>
      <c r="M84" s="77"/>
      <c r="N84" s="72"/>
      <c r="O84" s="79" t="s">
        <v>302</v>
      </c>
      <c r="P84" s="81">
        <v>43724.49047453704</v>
      </c>
      <c r="Q84" s="79" t="s">
        <v>328</v>
      </c>
      <c r="R84" s="79"/>
      <c r="S84" s="79"/>
      <c r="T84" s="79"/>
      <c r="U84" s="79"/>
      <c r="V84" s="83" t="s">
        <v>407</v>
      </c>
      <c r="W84" s="81">
        <v>43724.49047453704</v>
      </c>
      <c r="X84" s="83" t="s">
        <v>445</v>
      </c>
      <c r="Y84" s="79"/>
      <c r="Z84" s="79"/>
      <c r="AA84" s="85" t="s">
        <v>510</v>
      </c>
      <c r="AB84" s="85" t="s">
        <v>507</v>
      </c>
      <c r="AC84" s="79" t="b">
        <v>0</v>
      </c>
      <c r="AD84" s="79">
        <v>0</v>
      </c>
      <c r="AE84" s="85" t="s">
        <v>556</v>
      </c>
      <c r="AF84" s="79" t="b">
        <v>0</v>
      </c>
      <c r="AG84" s="79" t="s">
        <v>560</v>
      </c>
      <c r="AH84" s="79"/>
      <c r="AI84" s="85" t="s">
        <v>552</v>
      </c>
      <c r="AJ84" s="79" t="b">
        <v>0</v>
      </c>
      <c r="AK84" s="79">
        <v>0</v>
      </c>
      <c r="AL84" s="85" t="s">
        <v>552</v>
      </c>
      <c r="AM84" s="79" t="s">
        <v>569</v>
      </c>
      <c r="AN84" s="79" t="b">
        <v>0</v>
      </c>
      <c r="AO84" s="85" t="s">
        <v>507</v>
      </c>
      <c r="AP84" s="79" t="s">
        <v>176</v>
      </c>
      <c r="AQ84" s="79">
        <v>0</v>
      </c>
      <c r="AR84" s="79">
        <v>0</v>
      </c>
      <c r="AS84" s="79"/>
      <c r="AT84" s="79"/>
      <c r="AU84" s="79"/>
      <c r="AV84" s="79"/>
      <c r="AW84" s="79"/>
      <c r="AX84" s="79"/>
      <c r="AY84" s="79"/>
      <c r="AZ84" s="79"/>
      <c r="BA84">
        <v>3</v>
      </c>
      <c r="BB84" s="78" t="str">
        <f>REPLACE(INDEX(GroupVertices[Group],MATCH(Edges[[#This Row],[Vertex 1]],GroupVertices[Vertex],0)),1,1,"")</f>
        <v>1</v>
      </c>
      <c r="BC84" s="78" t="str">
        <f>REPLACE(INDEX(GroupVertices[Group],MATCH(Edges[[#This Row],[Vertex 2]],GroupVertices[Vertex],0)),1,1,"")</f>
        <v>3</v>
      </c>
      <c r="BD84" s="48">
        <v>0</v>
      </c>
      <c r="BE84" s="49">
        <v>0</v>
      </c>
      <c r="BF84" s="48">
        <v>0</v>
      </c>
      <c r="BG84" s="49">
        <v>0</v>
      </c>
      <c r="BH84" s="48">
        <v>0</v>
      </c>
      <c r="BI84" s="49">
        <v>0</v>
      </c>
      <c r="BJ84" s="48">
        <v>34</v>
      </c>
      <c r="BK84" s="49">
        <v>100</v>
      </c>
      <c r="BL84" s="48">
        <v>34</v>
      </c>
    </row>
    <row r="85" spans="1:64" ht="15">
      <c r="A85" s="64" t="s">
        <v>226</v>
      </c>
      <c r="B85" s="64" t="s">
        <v>228</v>
      </c>
      <c r="C85" s="65" t="s">
        <v>1764</v>
      </c>
      <c r="D85" s="66">
        <v>5.333333333333334</v>
      </c>
      <c r="E85" s="67" t="s">
        <v>136</v>
      </c>
      <c r="F85" s="68">
        <v>27.333333333333332</v>
      </c>
      <c r="G85" s="65"/>
      <c r="H85" s="69"/>
      <c r="I85" s="70"/>
      <c r="J85" s="70"/>
      <c r="K85" s="34" t="s">
        <v>66</v>
      </c>
      <c r="L85" s="77">
        <v>85</v>
      </c>
      <c r="M85" s="77"/>
      <c r="N85" s="72"/>
      <c r="O85" s="79" t="s">
        <v>302</v>
      </c>
      <c r="P85" s="81">
        <v>43724.500555555554</v>
      </c>
      <c r="Q85" s="79" t="s">
        <v>329</v>
      </c>
      <c r="R85" s="79"/>
      <c r="S85" s="79"/>
      <c r="T85" s="79"/>
      <c r="U85" s="79"/>
      <c r="V85" s="83" t="s">
        <v>407</v>
      </c>
      <c r="W85" s="81">
        <v>43724.500555555554</v>
      </c>
      <c r="X85" s="83" t="s">
        <v>446</v>
      </c>
      <c r="Y85" s="79"/>
      <c r="Z85" s="79"/>
      <c r="AA85" s="85" t="s">
        <v>511</v>
      </c>
      <c r="AB85" s="85" t="s">
        <v>509</v>
      </c>
      <c r="AC85" s="79" t="b">
        <v>0</v>
      </c>
      <c r="AD85" s="79">
        <v>1</v>
      </c>
      <c r="AE85" s="85" t="s">
        <v>556</v>
      </c>
      <c r="AF85" s="79" t="b">
        <v>0</v>
      </c>
      <c r="AG85" s="79" t="s">
        <v>560</v>
      </c>
      <c r="AH85" s="79"/>
      <c r="AI85" s="85" t="s">
        <v>552</v>
      </c>
      <c r="AJ85" s="79" t="b">
        <v>0</v>
      </c>
      <c r="AK85" s="79">
        <v>0</v>
      </c>
      <c r="AL85" s="85" t="s">
        <v>552</v>
      </c>
      <c r="AM85" s="79" t="s">
        <v>569</v>
      </c>
      <c r="AN85" s="79" t="b">
        <v>0</v>
      </c>
      <c r="AO85" s="85" t="s">
        <v>509</v>
      </c>
      <c r="AP85" s="79" t="s">
        <v>176</v>
      </c>
      <c r="AQ85" s="79">
        <v>0</v>
      </c>
      <c r="AR85" s="79">
        <v>0</v>
      </c>
      <c r="AS85" s="79"/>
      <c r="AT85" s="79"/>
      <c r="AU85" s="79"/>
      <c r="AV85" s="79"/>
      <c r="AW85" s="79"/>
      <c r="AX85" s="79"/>
      <c r="AY85" s="79"/>
      <c r="AZ85" s="79"/>
      <c r="BA85">
        <v>3</v>
      </c>
      <c r="BB85" s="78" t="str">
        <f>REPLACE(INDEX(GroupVertices[Group],MATCH(Edges[[#This Row],[Vertex 1]],GroupVertices[Vertex],0)),1,1,"")</f>
        <v>1</v>
      </c>
      <c r="BC85" s="78" t="str">
        <f>REPLACE(INDEX(GroupVertices[Group],MATCH(Edges[[#This Row],[Vertex 2]],GroupVertices[Vertex],0)),1,1,"")</f>
        <v>3</v>
      </c>
      <c r="BD85" s="48">
        <v>0</v>
      </c>
      <c r="BE85" s="49">
        <v>0</v>
      </c>
      <c r="BF85" s="48">
        <v>2</v>
      </c>
      <c r="BG85" s="49">
        <v>7.6923076923076925</v>
      </c>
      <c r="BH85" s="48">
        <v>0</v>
      </c>
      <c r="BI85" s="49">
        <v>0</v>
      </c>
      <c r="BJ85" s="48">
        <v>24</v>
      </c>
      <c r="BK85" s="49">
        <v>92.3076923076923</v>
      </c>
      <c r="BL85" s="48">
        <v>26</v>
      </c>
    </row>
    <row r="86" spans="1:64" ht="15">
      <c r="A86" s="64" t="s">
        <v>223</v>
      </c>
      <c r="B86" s="64" t="s">
        <v>223</v>
      </c>
      <c r="C86" s="65" t="s">
        <v>1761</v>
      </c>
      <c r="D86" s="66">
        <v>3</v>
      </c>
      <c r="E86" s="67" t="s">
        <v>132</v>
      </c>
      <c r="F86" s="68">
        <v>35</v>
      </c>
      <c r="G86" s="65"/>
      <c r="H86" s="69"/>
      <c r="I86" s="70"/>
      <c r="J86" s="70"/>
      <c r="K86" s="34" t="s">
        <v>65</v>
      </c>
      <c r="L86" s="77">
        <v>86</v>
      </c>
      <c r="M86" s="77"/>
      <c r="N86" s="72"/>
      <c r="O86" s="79" t="s">
        <v>176</v>
      </c>
      <c r="P86" s="81">
        <v>43733.74392361111</v>
      </c>
      <c r="Q86" s="79" t="s">
        <v>330</v>
      </c>
      <c r="R86" s="79"/>
      <c r="S86" s="79"/>
      <c r="T86" s="79" t="s">
        <v>385</v>
      </c>
      <c r="U86" s="83" t="s">
        <v>392</v>
      </c>
      <c r="V86" s="83" t="s">
        <v>392</v>
      </c>
      <c r="W86" s="81">
        <v>43733.74392361111</v>
      </c>
      <c r="X86" s="83" t="s">
        <v>447</v>
      </c>
      <c r="Y86" s="79"/>
      <c r="Z86" s="79"/>
      <c r="AA86" s="85" t="s">
        <v>512</v>
      </c>
      <c r="AB86" s="79"/>
      <c r="AC86" s="79" t="b">
        <v>0</v>
      </c>
      <c r="AD86" s="79">
        <v>17</v>
      </c>
      <c r="AE86" s="85" t="s">
        <v>552</v>
      </c>
      <c r="AF86" s="79" t="b">
        <v>0</v>
      </c>
      <c r="AG86" s="79" t="s">
        <v>560</v>
      </c>
      <c r="AH86" s="79"/>
      <c r="AI86" s="85" t="s">
        <v>552</v>
      </c>
      <c r="AJ86" s="79" t="b">
        <v>0</v>
      </c>
      <c r="AK86" s="79">
        <v>4</v>
      </c>
      <c r="AL86" s="85" t="s">
        <v>552</v>
      </c>
      <c r="AM86" s="79" t="s">
        <v>568</v>
      </c>
      <c r="AN86" s="79" t="b">
        <v>0</v>
      </c>
      <c r="AO86" s="85" t="s">
        <v>512</v>
      </c>
      <c r="AP86" s="79" t="s">
        <v>576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v>1</v>
      </c>
      <c r="BE86" s="49">
        <v>3.5714285714285716</v>
      </c>
      <c r="BF86" s="48">
        <v>0</v>
      </c>
      <c r="BG86" s="49">
        <v>0</v>
      </c>
      <c r="BH86" s="48">
        <v>0</v>
      </c>
      <c r="BI86" s="49">
        <v>0</v>
      </c>
      <c r="BJ86" s="48">
        <v>27</v>
      </c>
      <c r="BK86" s="49">
        <v>96.42857142857143</v>
      </c>
      <c r="BL86" s="48">
        <v>28</v>
      </c>
    </row>
    <row r="87" spans="1:64" ht="15">
      <c r="A87" s="64" t="s">
        <v>226</v>
      </c>
      <c r="B87" s="64" t="s">
        <v>223</v>
      </c>
      <c r="C87" s="65" t="s">
        <v>1761</v>
      </c>
      <c r="D87" s="66">
        <v>3</v>
      </c>
      <c r="E87" s="67" t="s">
        <v>132</v>
      </c>
      <c r="F87" s="68">
        <v>35</v>
      </c>
      <c r="G87" s="65"/>
      <c r="H87" s="69"/>
      <c r="I87" s="70"/>
      <c r="J87" s="70"/>
      <c r="K87" s="34" t="s">
        <v>65</v>
      </c>
      <c r="L87" s="77">
        <v>87</v>
      </c>
      <c r="M87" s="77"/>
      <c r="N87" s="72"/>
      <c r="O87" s="79" t="s">
        <v>301</v>
      </c>
      <c r="P87" s="81">
        <v>43737.898206018515</v>
      </c>
      <c r="Q87" s="79" t="s">
        <v>331</v>
      </c>
      <c r="R87" s="79"/>
      <c r="S87" s="79"/>
      <c r="T87" s="79"/>
      <c r="U87" s="79"/>
      <c r="V87" s="83" t="s">
        <v>407</v>
      </c>
      <c r="W87" s="81">
        <v>43737.898206018515</v>
      </c>
      <c r="X87" s="83" t="s">
        <v>448</v>
      </c>
      <c r="Y87" s="79"/>
      <c r="Z87" s="79"/>
      <c r="AA87" s="85" t="s">
        <v>513</v>
      </c>
      <c r="AB87" s="79"/>
      <c r="AC87" s="79" t="b">
        <v>0</v>
      </c>
      <c r="AD87" s="79">
        <v>0</v>
      </c>
      <c r="AE87" s="85" t="s">
        <v>552</v>
      </c>
      <c r="AF87" s="79" t="b">
        <v>0</v>
      </c>
      <c r="AG87" s="79" t="s">
        <v>560</v>
      </c>
      <c r="AH87" s="79"/>
      <c r="AI87" s="85" t="s">
        <v>552</v>
      </c>
      <c r="AJ87" s="79" t="b">
        <v>0</v>
      </c>
      <c r="AK87" s="79">
        <v>4</v>
      </c>
      <c r="AL87" s="85" t="s">
        <v>512</v>
      </c>
      <c r="AM87" s="79" t="s">
        <v>569</v>
      </c>
      <c r="AN87" s="79" t="b">
        <v>0</v>
      </c>
      <c r="AO87" s="85" t="s">
        <v>512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8</v>
      </c>
      <c r="BD87" s="48">
        <v>1</v>
      </c>
      <c r="BE87" s="49">
        <v>4.3478260869565215</v>
      </c>
      <c r="BF87" s="48">
        <v>0</v>
      </c>
      <c r="BG87" s="49">
        <v>0</v>
      </c>
      <c r="BH87" s="48">
        <v>0</v>
      </c>
      <c r="BI87" s="49">
        <v>0</v>
      </c>
      <c r="BJ87" s="48">
        <v>22</v>
      </c>
      <c r="BK87" s="49">
        <v>95.65217391304348</v>
      </c>
      <c r="BL87" s="48">
        <v>23</v>
      </c>
    </row>
    <row r="88" spans="1:64" ht="15">
      <c r="A88" s="64" t="s">
        <v>226</v>
      </c>
      <c r="B88" s="64" t="s">
        <v>290</v>
      </c>
      <c r="C88" s="65" t="s">
        <v>1761</v>
      </c>
      <c r="D88" s="66">
        <v>3</v>
      </c>
      <c r="E88" s="67" t="s">
        <v>132</v>
      </c>
      <c r="F88" s="68">
        <v>35</v>
      </c>
      <c r="G88" s="65"/>
      <c r="H88" s="69"/>
      <c r="I88" s="70"/>
      <c r="J88" s="70"/>
      <c r="K88" s="34" t="s">
        <v>65</v>
      </c>
      <c r="L88" s="77">
        <v>88</v>
      </c>
      <c r="M88" s="77"/>
      <c r="N88" s="72"/>
      <c r="O88" s="79" t="s">
        <v>301</v>
      </c>
      <c r="P88" s="81">
        <v>43743.17074074074</v>
      </c>
      <c r="Q88" s="79" t="s">
        <v>332</v>
      </c>
      <c r="R88" s="83" t="s">
        <v>363</v>
      </c>
      <c r="S88" s="79" t="s">
        <v>372</v>
      </c>
      <c r="T88" s="79" t="s">
        <v>295</v>
      </c>
      <c r="U88" s="79"/>
      <c r="V88" s="83" t="s">
        <v>407</v>
      </c>
      <c r="W88" s="81">
        <v>43743.17074074074</v>
      </c>
      <c r="X88" s="83" t="s">
        <v>449</v>
      </c>
      <c r="Y88" s="79"/>
      <c r="Z88" s="79"/>
      <c r="AA88" s="85" t="s">
        <v>514</v>
      </c>
      <c r="AB88" s="85" t="s">
        <v>526</v>
      </c>
      <c r="AC88" s="79" t="b">
        <v>0</v>
      </c>
      <c r="AD88" s="79">
        <v>3</v>
      </c>
      <c r="AE88" s="85" t="s">
        <v>555</v>
      </c>
      <c r="AF88" s="79" t="b">
        <v>0</v>
      </c>
      <c r="AG88" s="79" t="s">
        <v>560</v>
      </c>
      <c r="AH88" s="79"/>
      <c r="AI88" s="85" t="s">
        <v>552</v>
      </c>
      <c r="AJ88" s="79" t="b">
        <v>0</v>
      </c>
      <c r="AK88" s="79">
        <v>2</v>
      </c>
      <c r="AL88" s="85" t="s">
        <v>552</v>
      </c>
      <c r="AM88" s="79" t="s">
        <v>568</v>
      </c>
      <c r="AN88" s="79" t="b">
        <v>0</v>
      </c>
      <c r="AO88" s="85" t="s">
        <v>526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229</v>
      </c>
      <c r="B89" s="64" t="s">
        <v>291</v>
      </c>
      <c r="C89" s="65" t="s">
        <v>1761</v>
      </c>
      <c r="D89" s="66">
        <v>3</v>
      </c>
      <c r="E89" s="67" t="s">
        <v>132</v>
      </c>
      <c r="F89" s="68">
        <v>35</v>
      </c>
      <c r="G89" s="65"/>
      <c r="H89" s="69"/>
      <c r="I89" s="70"/>
      <c r="J89" s="70"/>
      <c r="K89" s="34" t="s">
        <v>65</v>
      </c>
      <c r="L89" s="77">
        <v>89</v>
      </c>
      <c r="M89" s="77"/>
      <c r="N89" s="72"/>
      <c r="O89" s="79" t="s">
        <v>301</v>
      </c>
      <c r="P89" s="81">
        <v>43743.23699074074</v>
      </c>
      <c r="Q89" s="79" t="s">
        <v>333</v>
      </c>
      <c r="R89" s="83" t="s">
        <v>364</v>
      </c>
      <c r="S89" s="79" t="s">
        <v>373</v>
      </c>
      <c r="T89" s="79"/>
      <c r="U89" s="79"/>
      <c r="V89" s="83" t="s">
        <v>410</v>
      </c>
      <c r="W89" s="81">
        <v>43743.23699074074</v>
      </c>
      <c r="X89" s="83" t="s">
        <v>450</v>
      </c>
      <c r="Y89" s="79"/>
      <c r="Z89" s="79"/>
      <c r="AA89" s="85" t="s">
        <v>515</v>
      </c>
      <c r="AB89" s="79"/>
      <c r="AC89" s="79" t="b">
        <v>0</v>
      </c>
      <c r="AD89" s="79">
        <v>1</v>
      </c>
      <c r="AE89" s="85" t="s">
        <v>552</v>
      </c>
      <c r="AF89" s="79" t="b">
        <v>1</v>
      </c>
      <c r="AG89" s="79" t="s">
        <v>561</v>
      </c>
      <c r="AH89" s="79"/>
      <c r="AI89" s="85" t="s">
        <v>514</v>
      </c>
      <c r="AJ89" s="79" t="b">
        <v>0</v>
      </c>
      <c r="AK89" s="79">
        <v>0</v>
      </c>
      <c r="AL89" s="85" t="s">
        <v>552</v>
      </c>
      <c r="AM89" s="79" t="s">
        <v>569</v>
      </c>
      <c r="AN89" s="79" t="b">
        <v>0</v>
      </c>
      <c r="AO89" s="85" t="s">
        <v>515</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2</v>
      </c>
      <c r="BK89" s="49">
        <v>100</v>
      </c>
      <c r="BL89" s="48">
        <v>2</v>
      </c>
    </row>
    <row r="90" spans="1:64" ht="15">
      <c r="A90" s="64" t="s">
        <v>230</v>
      </c>
      <c r="B90" s="64" t="s">
        <v>292</v>
      </c>
      <c r="C90" s="65" t="s">
        <v>1761</v>
      </c>
      <c r="D90" s="66">
        <v>3</v>
      </c>
      <c r="E90" s="67" t="s">
        <v>132</v>
      </c>
      <c r="F90" s="68">
        <v>35</v>
      </c>
      <c r="G90" s="65"/>
      <c r="H90" s="69"/>
      <c r="I90" s="70"/>
      <c r="J90" s="70"/>
      <c r="K90" s="34" t="s">
        <v>65</v>
      </c>
      <c r="L90" s="77">
        <v>90</v>
      </c>
      <c r="M90" s="77"/>
      <c r="N90" s="72"/>
      <c r="O90" s="79" t="s">
        <v>302</v>
      </c>
      <c r="P90" s="81">
        <v>43746.632372685184</v>
      </c>
      <c r="Q90" s="79" t="s">
        <v>334</v>
      </c>
      <c r="R90" s="79"/>
      <c r="S90" s="79"/>
      <c r="T90" s="79"/>
      <c r="U90" s="79"/>
      <c r="V90" s="83" t="s">
        <v>411</v>
      </c>
      <c r="W90" s="81">
        <v>43746.632372685184</v>
      </c>
      <c r="X90" s="83" t="s">
        <v>451</v>
      </c>
      <c r="Y90" s="79"/>
      <c r="Z90" s="79"/>
      <c r="AA90" s="85" t="s">
        <v>516</v>
      </c>
      <c r="AB90" s="85" t="s">
        <v>549</v>
      </c>
      <c r="AC90" s="79" t="b">
        <v>0</v>
      </c>
      <c r="AD90" s="79">
        <v>3</v>
      </c>
      <c r="AE90" s="85" t="s">
        <v>557</v>
      </c>
      <c r="AF90" s="79" t="b">
        <v>0</v>
      </c>
      <c r="AG90" s="79" t="s">
        <v>560</v>
      </c>
      <c r="AH90" s="79"/>
      <c r="AI90" s="85" t="s">
        <v>552</v>
      </c>
      <c r="AJ90" s="79" t="b">
        <v>0</v>
      </c>
      <c r="AK90" s="79">
        <v>0</v>
      </c>
      <c r="AL90" s="85" t="s">
        <v>552</v>
      </c>
      <c r="AM90" s="79" t="s">
        <v>572</v>
      </c>
      <c r="AN90" s="79" t="b">
        <v>0</v>
      </c>
      <c r="AO90" s="85" t="s">
        <v>549</v>
      </c>
      <c r="AP90" s="79" t="s">
        <v>176</v>
      </c>
      <c r="AQ90" s="79">
        <v>0</v>
      </c>
      <c r="AR90" s="79">
        <v>0</v>
      </c>
      <c r="AS90" s="79"/>
      <c r="AT90" s="79"/>
      <c r="AU90" s="79"/>
      <c r="AV90" s="79"/>
      <c r="AW90" s="79"/>
      <c r="AX90" s="79"/>
      <c r="AY90" s="79"/>
      <c r="AZ90" s="79"/>
      <c r="BA90">
        <v>1</v>
      </c>
      <c r="BB90" s="78" t="str">
        <f>REPLACE(INDEX(GroupVertices[Group],MATCH(Edges[[#This Row],[Vertex 1]],GroupVertices[Vertex],0)),1,1,"")</f>
        <v>7</v>
      </c>
      <c r="BC90" s="78" t="str">
        <f>REPLACE(INDEX(GroupVertices[Group],MATCH(Edges[[#This Row],[Vertex 2]],GroupVertices[Vertex],0)),1,1,"")</f>
        <v>7</v>
      </c>
      <c r="BD90" s="48">
        <v>1</v>
      </c>
      <c r="BE90" s="49">
        <v>5</v>
      </c>
      <c r="BF90" s="48">
        <v>0</v>
      </c>
      <c r="BG90" s="49">
        <v>0</v>
      </c>
      <c r="BH90" s="48">
        <v>0</v>
      </c>
      <c r="BI90" s="49">
        <v>0</v>
      </c>
      <c r="BJ90" s="48">
        <v>19</v>
      </c>
      <c r="BK90" s="49">
        <v>95</v>
      </c>
      <c r="BL90" s="48">
        <v>20</v>
      </c>
    </row>
    <row r="91" spans="1:64" ht="15">
      <c r="A91" s="64" t="s">
        <v>231</v>
      </c>
      <c r="B91" s="64" t="s">
        <v>293</v>
      </c>
      <c r="C91" s="65" t="s">
        <v>1761</v>
      </c>
      <c r="D91" s="66">
        <v>3</v>
      </c>
      <c r="E91" s="67" t="s">
        <v>132</v>
      </c>
      <c r="F91" s="68">
        <v>35</v>
      </c>
      <c r="G91" s="65"/>
      <c r="H91" s="69"/>
      <c r="I91" s="70"/>
      <c r="J91" s="70"/>
      <c r="K91" s="34" t="s">
        <v>65</v>
      </c>
      <c r="L91" s="77">
        <v>91</v>
      </c>
      <c r="M91" s="77"/>
      <c r="N91" s="72"/>
      <c r="O91" s="79" t="s">
        <v>301</v>
      </c>
      <c r="P91" s="81">
        <v>43715.08351851852</v>
      </c>
      <c r="Q91" s="79" t="s">
        <v>335</v>
      </c>
      <c r="R91" s="79"/>
      <c r="S91" s="79"/>
      <c r="T91" s="79"/>
      <c r="U91" s="79"/>
      <c r="V91" s="83" t="s">
        <v>412</v>
      </c>
      <c r="W91" s="81">
        <v>43715.08351851852</v>
      </c>
      <c r="X91" s="83" t="s">
        <v>452</v>
      </c>
      <c r="Y91" s="79"/>
      <c r="Z91" s="79"/>
      <c r="AA91" s="85" t="s">
        <v>517</v>
      </c>
      <c r="AB91" s="79"/>
      <c r="AC91" s="79" t="b">
        <v>0</v>
      </c>
      <c r="AD91" s="79">
        <v>0</v>
      </c>
      <c r="AE91" s="85" t="s">
        <v>552</v>
      </c>
      <c r="AF91" s="79" t="b">
        <v>0</v>
      </c>
      <c r="AG91" s="79" t="s">
        <v>560</v>
      </c>
      <c r="AH91" s="79"/>
      <c r="AI91" s="85" t="s">
        <v>552</v>
      </c>
      <c r="AJ91" s="79" t="b">
        <v>0</v>
      </c>
      <c r="AK91" s="79">
        <v>1</v>
      </c>
      <c r="AL91" s="85" t="s">
        <v>503</v>
      </c>
      <c r="AM91" s="79" t="s">
        <v>573</v>
      </c>
      <c r="AN91" s="79" t="b">
        <v>0</v>
      </c>
      <c r="AO91" s="85" t="s">
        <v>503</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13</v>
      </c>
      <c r="BK91" s="49">
        <v>100</v>
      </c>
      <c r="BL91" s="48">
        <v>13</v>
      </c>
    </row>
    <row r="92" spans="1:64" ht="15">
      <c r="A92" s="64" t="s">
        <v>227</v>
      </c>
      <c r="B92" s="64" t="s">
        <v>286</v>
      </c>
      <c r="C92" s="65" t="s">
        <v>1761</v>
      </c>
      <c r="D92" s="66">
        <v>3</v>
      </c>
      <c r="E92" s="67" t="s">
        <v>132</v>
      </c>
      <c r="F92" s="68">
        <v>35</v>
      </c>
      <c r="G92" s="65"/>
      <c r="H92" s="69"/>
      <c r="I92" s="70"/>
      <c r="J92" s="70"/>
      <c r="K92" s="34" t="s">
        <v>65</v>
      </c>
      <c r="L92" s="77">
        <v>92</v>
      </c>
      <c r="M92" s="77"/>
      <c r="N92" s="72"/>
      <c r="O92" s="79" t="s">
        <v>301</v>
      </c>
      <c r="P92" s="81">
        <v>43715.07064814815</v>
      </c>
      <c r="Q92" s="79" t="s">
        <v>321</v>
      </c>
      <c r="R92" s="79"/>
      <c r="S92" s="79"/>
      <c r="T92" s="79"/>
      <c r="U92" s="79"/>
      <c r="V92" s="83" t="s">
        <v>408</v>
      </c>
      <c r="W92" s="81">
        <v>43715.07064814815</v>
      </c>
      <c r="X92" s="83" t="s">
        <v>438</v>
      </c>
      <c r="Y92" s="79"/>
      <c r="Z92" s="79"/>
      <c r="AA92" s="85" t="s">
        <v>503</v>
      </c>
      <c r="AB92" s="85" t="s">
        <v>505</v>
      </c>
      <c r="AC92" s="79" t="b">
        <v>0</v>
      </c>
      <c r="AD92" s="79">
        <v>2</v>
      </c>
      <c r="AE92" s="85" t="s">
        <v>555</v>
      </c>
      <c r="AF92" s="79" t="b">
        <v>0</v>
      </c>
      <c r="AG92" s="79" t="s">
        <v>560</v>
      </c>
      <c r="AH92" s="79"/>
      <c r="AI92" s="85" t="s">
        <v>552</v>
      </c>
      <c r="AJ92" s="79" t="b">
        <v>0</v>
      </c>
      <c r="AK92" s="79">
        <v>1</v>
      </c>
      <c r="AL92" s="85" t="s">
        <v>552</v>
      </c>
      <c r="AM92" s="79" t="s">
        <v>569</v>
      </c>
      <c r="AN92" s="79" t="b">
        <v>0</v>
      </c>
      <c r="AO92" s="85" t="s">
        <v>505</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226</v>
      </c>
      <c r="B93" s="64" t="s">
        <v>286</v>
      </c>
      <c r="C93" s="65" t="s">
        <v>1762</v>
      </c>
      <c r="D93" s="66">
        <v>4.166666666666667</v>
      </c>
      <c r="E93" s="67" t="s">
        <v>136</v>
      </c>
      <c r="F93" s="68">
        <v>31.166666666666668</v>
      </c>
      <c r="G93" s="65"/>
      <c r="H93" s="69"/>
      <c r="I93" s="70"/>
      <c r="J93" s="70"/>
      <c r="K93" s="34" t="s">
        <v>65</v>
      </c>
      <c r="L93" s="77">
        <v>93</v>
      </c>
      <c r="M93" s="77"/>
      <c r="N93" s="72"/>
      <c r="O93" s="79" t="s">
        <v>301</v>
      </c>
      <c r="P93" s="81">
        <v>43715.021006944444</v>
      </c>
      <c r="Q93" s="79" t="s">
        <v>323</v>
      </c>
      <c r="R93" s="83" t="s">
        <v>354</v>
      </c>
      <c r="S93" s="79" t="s">
        <v>372</v>
      </c>
      <c r="T93" s="79" t="s">
        <v>379</v>
      </c>
      <c r="U93" s="79"/>
      <c r="V93" s="83" t="s">
        <v>407</v>
      </c>
      <c r="W93" s="81">
        <v>43715.021006944444</v>
      </c>
      <c r="X93" s="83" t="s">
        <v>440</v>
      </c>
      <c r="Y93" s="79"/>
      <c r="Z93" s="79"/>
      <c r="AA93" s="85" t="s">
        <v>505</v>
      </c>
      <c r="AB93" s="79"/>
      <c r="AC93" s="79" t="b">
        <v>0</v>
      </c>
      <c r="AD93" s="79">
        <v>2</v>
      </c>
      <c r="AE93" s="85" t="s">
        <v>552</v>
      </c>
      <c r="AF93" s="79" t="b">
        <v>0</v>
      </c>
      <c r="AG93" s="79" t="s">
        <v>560</v>
      </c>
      <c r="AH93" s="79"/>
      <c r="AI93" s="85" t="s">
        <v>552</v>
      </c>
      <c r="AJ93" s="79" t="b">
        <v>0</v>
      </c>
      <c r="AK93" s="79">
        <v>2</v>
      </c>
      <c r="AL93" s="85" t="s">
        <v>552</v>
      </c>
      <c r="AM93" s="79" t="s">
        <v>568</v>
      </c>
      <c r="AN93" s="79" t="b">
        <v>0</v>
      </c>
      <c r="AO93" s="85" t="s">
        <v>505</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3</v>
      </c>
      <c r="BD93" s="48"/>
      <c r="BE93" s="49"/>
      <c r="BF93" s="48"/>
      <c r="BG93" s="49"/>
      <c r="BH93" s="48"/>
      <c r="BI93" s="49"/>
      <c r="BJ93" s="48"/>
      <c r="BK93" s="49"/>
      <c r="BL93" s="48"/>
    </row>
    <row r="94" spans="1:64" ht="15">
      <c r="A94" s="64" t="s">
        <v>226</v>
      </c>
      <c r="B94" s="64" t="s">
        <v>286</v>
      </c>
      <c r="C94" s="65" t="s">
        <v>1762</v>
      </c>
      <c r="D94" s="66">
        <v>4.166666666666667</v>
      </c>
      <c r="E94" s="67" t="s">
        <v>136</v>
      </c>
      <c r="F94" s="68">
        <v>31.166666666666668</v>
      </c>
      <c r="G94" s="65"/>
      <c r="H94" s="69"/>
      <c r="I94" s="70"/>
      <c r="J94" s="70"/>
      <c r="K94" s="34" t="s">
        <v>65</v>
      </c>
      <c r="L94" s="77">
        <v>94</v>
      </c>
      <c r="M94" s="77"/>
      <c r="N94" s="72"/>
      <c r="O94" s="79" t="s">
        <v>301</v>
      </c>
      <c r="P94" s="81">
        <v>43724.366527777776</v>
      </c>
      <c r="Q94" s="79" t="s">
        <v>324</v>
      </c>
      <c r="R94" s="79"/>
      <c r="S94" s="79"/>
      <c r="T94" s="79"/>
      <c r="U94" s="79"/>
      <c r="V94" s="83" t="s">
        <v>407</v>
      </c>
      <c r="W94" s="81">
        <v>43724.366527777776</v>
      </c>
      <c r="X94" s="83" t="s">
        <v>441</v>
      </c>
      <c r="Y94" s="79"/>
      <c r="Z94" s="79"/>
      <c r="AA94" s="85" t="s">
        <v>506</v>
      </c>
      <c r="AB94" s="85" t="s">
        <v>504</v>
      </c>
      <c r="AC94" s="79" t="b">
        <v>0</v>
      </c>
      <c r="AD94" s="79">
        <v>1</v>
      </c>
      <c r="AE94" s="85" t="s">
        <v>556</v>
      </c>
      <c r="AF94" s="79" t="b">
        <v>0</v>
      </c>
      <c r="AG94" s="79" t="s">
        <v>560</v>
      </c>
      <c r="AH94" s="79"/>
      <c r="AI94" s="85" t="s">
        <v>552</v>
      </c>
      <c r="AJ94" s="79" t="b">
        <v>0</v>
      </c>
      <c r="AK94" s="79">
        <v>0</v>
      </c>
      <c r="AL94" s="85" t="s">
        <v>552</v>
      </c>
      <c r="AM94" s="79" t="s">
        <v>569</v>
      </c>
      <c r="AN94" s="79" t="b">
        <v>0</v>
      </c>
      <c r="AO94" s="85" t="s">
        <v>504</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3</v>
      </c>
      <c r="BD94" s="48"/>
      <c r="BE94" s="49"/>
      <c r="BF94" s="48"/>
      <c r="BG94" s="49"/>
      <c r="BH94" s="48"/>
      <c r="BI94" s="49"/>
      <c r="BJ94" s="48"/>
      <c r="BK94" s="49"/>
      <c r="BL94" s="48"/>
    </row>
    <row r="95" spans="1:64" ht="15">
      <c r="A95" s="64" t="s">
        <v>231</v>
      </c>
      <c r="B95" s="64" t="s">
        <v>286</v>
      </c>
      <c r="C95" s="65" t="s">
        <v>1761</v>
      </c>
      <c r="D95" s="66">
        <v>3</v>
      </c>
      <c r="E95" s="67" t="s">
        <v>132</v>
      </c>
      <c r="F95" s="68">
        <v>35</v>
      </c>
      <c r="G95" s="65"/>
      <c r="H95" s="69"/>
      <c r="I95" s="70"/>
      <c r="J95" s="70"/>
      <c r="K95" s="34" t="s">
        <v>65</v>
      </c>
      <c r="L95" s="77">
        <v>95</v>
      </c>
      <c r="M95" s="77"/>
      <c r="N95" s="72"/>
      <c r="O95" s="79" t="s">
        <v>301</v>
      </c>
      <c r="P95" s="81">
        <v>43715.08351851852</v>
      </c>
      <c r="Q95" s="79" t="s">
        <v>335</v>
      </c>
      <c r="R95" s="79"/>
      <c r="S95" s="79"/>
      <c r="T95" s="79"/>
      <c r="U95" s="79"/>
      <c r="V95" s="83" t="s">
        <v>412</v>
      </c>
      <c r="W95" s="81">
        <v>43715.08351851852</v>
      </c>
      <c r="X95" s="83" t="s">
        <v>452</v>
      </c>
      <c r="Y95" s="79"/>
      <c r="Z95" s="79"/>
      <c r="AA95" s="85" t="s">
        <v>517</v>
      </c>
      <c r="AB95" s="79"/>
      <c r="AC95" s="79" t="b">
        <v>0</v>
      </c>
      <c r="AD95" s="79">
        <v>0</v>
      </c>
      <c r="AE95" s="85" t="s">
        <v>552</v>
      </c>
      <c r="AF95" s="79" t="b">
        <v>0</v>
      </c>
      <c r="AG95" s="79" t="s">
        <v>560</v>
      </c>
      <c r="AH95" s="79"/>
      <c r="AI95" s="85" t="s">
        <v>552</v>
      </c>
      <c r="AJ95" s="79" t="b">
        <v>0</v>
      </c>
      <c r="AK95" s="79">
        <v>1</v>
      </c>
      <c r="AL95" s="85" t="s">
        <v>503</v>
      </c>
      <c r="AM95" s="79" t="s">
        <v>573</v>
      </c>
      <c r="AN95" s="79" t="b">
        <v>0</v>
      </c>
      <c r="AO95" s="85" t="s">
        <v>503</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3</v>
      </c>
      <c r="BD95" s="48"/>
      <c r="BE95" s="49"/>
      <c r="BF95" s="48"/>
      <c r="BG95" s="49"/>
      <c r="BH95" s="48"/>
      <c r="BI95" s="49"/>
      <c r="BJ95" s="48"/>
      <c r="BK95" s="49"/>
      <c r="BL95" s="48"/>
    </row>
    <row r="96" spans="1:64" ht="15">
      <c r="A96" s="64" t="s">
        <v>227</v>
      </c>
      <c r="B96" s="64" t="s">
        <v>232</v>
      </c>
      <c r="C96" s="65" t="s">
        <v>1761</v>
      </c>
      <c r="D96" s="66">
        <v>3</v>
      </c>
      <c r="E96" s="67" t="s">
        <v>132</v>
      </c>
      <c r="F96" s="68">
        <v>35</v>
      </c>
      <c r="G96" s="65"/>
      <c r="H96" s="69"/>
      <c r="I96" s="70"/>
      <c r="J96" s="70"/>
      <c r="K96" s="34" t="s">
        <v>65</v>
      </c>
      <c r="L96" s="77">
        <v>96</v>
      </c>
      <c r="M96" s="77"/>
      <c r="N96" s="72"/>
      <c r="O96" s="79" t="s">
        <v>301</v>
      </c>
      <c r="P96" s="81">
        <v>43715.07064814815</v>
      </c>
      <c r="Q96" s="79" t="s">
        <v>321</v>
      </c>
      <c r="R96" s="79"/>
      <c r="S96" s="79"/>
      <c r="T96" s="79"/>
      <c r="U96" s="79"/>
      <c r="V96" s="83" t="s">
        <v>408</v>
      </c>
      <c r="W96" s="81">
        <v>43715.07064814815</v>
      </c>
      <c r="X96" s="83" t="s">
        <v>438</v>
      </c>
      <c r="Y96" s="79"/>
      <c r="Z96" s="79"/>
      <c r="AA96" s="85" t="s">
        <v>503</v>
      </c>
      <c r="AB96" s="85" t="s">
        <v>505</v>
      </c>
      <c r="AC96" s="79" t="b">
        <v>0</v>
      </c>
      <c r="AD96" s="79">
        <v>2</v>
      </c>
      <c r="AE96" s="85" t="s">
        <v>555</v>
      </c>
      <c r="AF96" s="79" t="b">
        <v>0</v>
      </c>
      <c r="AG96" s="79" t="s">
        <v>560</v>
      </c>
      <c r="AH96" s="79"/>
      <c r="AI96" s="85" t="s">
        <v>552</v>
      </c>
      <c r="AJ96" s="79" t="b">
        <v>0</v>
      </c>
      <c r="AK96" s="79">
        <v>1</v>
      </c>
      <c r="AL96" s="85" t="s">
        <v>552</v>
      </c>
      <c r="AM96" s="79" t="s">
        <v>569</v>
      </c>
      <c r="AN96" s="79" t="b">
        <v>0</v>
      </c>
      <c r="AO96" s="85" t="s">
        <v>505</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232</v>
      </c>
      <c r="B97" s="64" t="s">
        <v>226</v>
      </c>
      <c r="C97" s="65" t="s">
        <v>1761</v>
      </c>
      <c r="D97" s="66">
        <v>3</v>
      </c>
      <c r="E97" s="67" t="s">
        <v>132</v>
      </c>
      <c r="F97" s="68">
        <v>35</v>
      </c>
      <c r="G97" s="65"/>
      <c r="H97" s="69"/>
      <c r="I97" s="70"/>
      <c r="J97" s="70"/>
      <c r="K97" s="34" t="s">
        <v>66</v>
      </c>
      <c r="L97" s="77">
        <v>97</v>
      </c>
      <c r="M97" s="77"/>
      <c r="N97" s="72"/>
      <c r="O97" s="79" t="s">
        <v>301</v>
      </c>
      <c r="P97" s="81">
        <v>43715.82258101852</v>
      </c>
      <c r="Q97" s="79" t="s">
        <v>312</v>
      </c>
      <c r="R97" s="83" t="s">
        <v>354</v>
      </c>
      <c r="S97" s="79" t="s">
        <v>372</v>
      </c>
      <c r="T97" s="79" t="s">
        <v>379</v>
      </c>
      <c r="U97" s="79"/>
      <c r="V97" s="83" t="s">
        <v>413</v>
      </c>
      <c r="W97" s="81">
        <v>43715.82258101852</v>
      </c>
      <c r="X97" s="83" t="s">
        <v>453</v>
      </c>
      <c r="Y97" s="79"/>
      <c r="Z97" s="79"/>
      <c r="AA97" s="85" t="s">
        <v>518</v>
      </c>
      <c r="AB97" s="79"/>
      <c r="AC97" s="79" t="b">
        <v>0</v>
      </c>
      <c r="AD97" s="79">
        <v>0</v>
      </c>
      <c r="AE97" s="85" t="s">
        <v>552</v>
      </c>
      <c r="AF97" s="79" t="b">
        <v>0</v>
      </c>
      <c r="AG97" s="79" t="s">
        <v>560</v>
      </c>
      <c r="AH97" s="79"/>
      <c r="AI97" s="85" t="s">
        <v>552</v>
      </c>
      <c r="AJ97" s="79" t="b">
        <v>0</v>
      </c>
      <c r="AK97" s="79">
        <v>7</v>
      </c>
      <c r="AL97" s="85" t="s">
        <v>505</v>
      </c>
      <c r="AM97" s="79" t="s">
        <v>573</v>
      </c>
      <c r="AN97" s="79" t="b">
        <v>0</v>
      </c>
      <c r="AO97" s="85" t="s">
        <v>505</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1</v>
      </c>
      <c r="BD97" s="48">
        <v>1</v>
      </c>
      <c r="BE97" s="49">
        <v>6.25</v>
      </c>
      <c r="BF97" s="48">
        <v>0</v>
      </c>
      <c r="BG97" s="49">
        <v>0</v>
      </c>
      <c r="BH97" s="48">
        <v>0</v>
      </c>
      <c r="BI97" s="49">
        <v>0</v>
      </c>
      <c r="BJ97" s="48">
        <v>15</v>
      </c>
      <c r="BK97" s="49">
        <v>93.75</v>
      </c>
      <c r="BL97" s="48">
        <v>16</v>
      </c>
    </row>
    <row r="98" spans="1:64" ht="15">
      <c r="A98" s="64" t="s">
        <v>226</v>
      </c>
      <c r="B98" s="64" t="s">
        <v>232</v>
      </c>
      <c r="C98" s="65" t="s">
        <v>1762</v>
      </c>
      <c r="D98" s="66">
        <v>4.166666666666667</v>
      </c>
      <c r="E98" s="67" t="s">
        <v>136</v>
      </c>
      <c r="F98" s="68">
        <v>31.166666666666668</v>
      </c>
      <c r="G98" s="65"/>
      <c r="H98" s="69"/>
      <c r="I98" s="70"/>
      <c r="J98" s="70"/>
      <c r="K98" s="34" t="s">
        <v>66</v>
      </c>
      <c r="L98" s="77">
        <v>98</v>
      </c>
      <c r="M98" s="77"/>
      <c r="N98" s="72"/>
      <c r="O98" s="79" t="s">
        <v>301</v>
      </c>
      <c r="P98" s="81">
        <v>43715.021006944444</v>
      </c>
      <c r="Q98" s="79" t="s">
        <v>323</v>
      </c>
      <c r="R98" s="83" t="s">
        <v>354</v>
      </c>
      <c r="S98" s="79" t="s">
        <v>372</v>
      </c>
      <c r="T98" s="79" t="s">
        <v>379</v>
      </c>
      <c r="U98" s="79"/>
      <c r="V98" s="83" t="s">
        <v>407</v>
      </c>
      <c r="W98" s="81">
        <v>43715.021006944444</v>
      </c>
      <c r="X98" s="83" t="s">
        <v>440</v>
      </c>
      <c r="Y98" s="79"/>
      <c r="Z98" s="79"/>
      <c r="AA98" s="85" t="s">
        <v>505</v>
      </c>
      <c r="AB98" s="79"/>
      <c r="AC98" s="79" t="b">
        <v>0</v>
      </c>
      <c r="AD98" s="79">
        <v>2</v>
      </c>
      <c r="AE98" s="85" t="s">
        <v>552</v>
      </c>
      <c r="AF98" s="79" t="b">
        <v>0</v>
      </c>
      <c r="AG98" s="79" t="s">
        <v>560</v>
      </c>
      <c r="AH98" s="79"/>
      <c r="AI98" s="85" t="s">
        <v>552</v>
      </c>
      <c r="AJ98" s="79" t="b">
        <v>0</v>
      </c>
      <c r="AK98" s="79">
        <v>2</v>
      </c>
      <c r="AL98" s="85" t="s">
        <v>552</v>
      </c>
      <c r="AM98" s="79" t="s">
        <v>568</v>
      </c>
      <c r="AN98" s="79" t="b">
        <v>0</v>
      </c>
      <c r="AO98" s="85" t="s">
        <v>505</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3</v>
      </c>
      <c r="BD98" s="48"/>
      <c r="BE98" s="49"/>
      <c r="BF98" s="48"/>
      <c r="BG98" s="49"/>
      <c r="BH98" s="48"/>
      <c r="BI98" s="49"/>
      <c r="BJ98" s="48"/>
      <c r="BK98" s="49"/>
      <c r="BL98" s="48"/>
    </row>
    <row r="99" spans="1:64" ht="15">
      <c r="A99" s="64" t="s">
        <v>226</v>
      </c>
      <c r="B99" s="64" t="s">
        <v>232</v>
      </c>
      <c r="C99" s="65" t="s">
        <v>1762</v>
      </c>
      <c r="D99" s="66">
        <v>4.166666666666667</v>
      </c>
      <c r="E99" s="67" t="s">
        <v>136</v>
      </c>
      <c r="F99" s="68">
        <v>31.166666666666668</v>
      </c>
      <c r="G99" s="65"/>
      <c r="H99" s="69"/>
      <c r="I99" s="70"/>
      <c r="J99" s="70"/>
      <c r="K99" s="34" t="s">
        <v>66</v>
      </c>
      <c r="L99" s="77">
        <v>99</v>
      </c>
      <c r="M99" s="77"/>
      <c r="N99" s="72"/>
      <c r="O99" s="79" t="s">
        <v>301</v>
      </c>
      <c r="P99" s="81">
        <v>43724.366527777776</v>
      </c>
      <c r="Q99" s="79" t="s">
        <v>324</v>
      </c>
      <c r="R99" s="79"/>
      <c r="S99" s="79"/>
      <c r="T99" s="79"/>
      <c r="U99" s="79"/>
      <c r="V99" s="83" t="s">
        <v>407</v>
      </c>
      <c r="W99" s="81">
        <v>43724.366527777776</v>
      </c>
      <c r="X99" s="83" t="s">
        <v>441</v>
      </c>
      <c r="Y99" s="79"/>
      <c r="Z99" s="79"/>
      <c r="AA99" s="85" t="s">
        <v>506</v>
      </c>
      <c r="AB99" s="85" t="s">
        <v>504</v>
      </c>
      <c r="AC99" s="79" t="b">
        <v>0</v>
      </c>
      <c r="AD99" s="79">
        <v>1</v>
      </c>
      <c r="AE99" s="85" t="s">
        <v>556</v>
      </c>
      <c r="AF99" s="79" t="b">
        <v>0</v>
      </c>
      <c r="AG99" s="79" t="s">
        <v>560</v>
      </c>
      <c r="AH99" s="79"/>
      <c r="AI99" s="85" t="s">
        <v>552</v>
      </c>
      <c r="AJ99" s="79" t="b">
        <v>0</v>
      </c>
      <c r="AK99" s="79">
        <v>0</v>
      </c>
      <c r="AL99" s="85" t="s">
        <v>552</v>
      </c>
      <c r="AM99" s="79" t="s">
        <v>569</v>
      </c>
      <c r="AN99" s="79" t="b">
        <v>0</v>
      </c>
      <c r="AO99" s="85" t="s">
        <v>504</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3</v>
      </c>
      <c r="BD99" s="48"/>
      <c r="BE99" s="49"/>
      <c r="BF99" s="48"/>
      <c r="BG99" s="49"/>
      <c r="BH99" s="48"/>
      <c r="BI99" s="49"/>
      <c r="BJ99" s="48"/>
      <c r="BK99" s="49"/>
      <c r="BL99" s="48"/>
    </row>
    <row r="100" spans="1:64" ht="15">
      <c r="A100" s="64" t="s">
        <v>231</v>
      </c>
      <c r="B100" s="64" t="s">
        <v>232</v>
      </c>
      <c r="C100" s="65" t="s">
        <v>1761</v>
      </c>
      <c r="D100" s="66">
        <v>3</v>
      </c>
      <c r="E100" s="67" t="s">
        <v>132</v>
      </c>
      <c r="F100" s="68">
        <v>35</v>
      </c>
      <c r="G100" s="65"/>
      <c r="H100" s="69"/>
      <c r="I100" s="70"/>
      <c r="J100" s="70"/>
      <c r="K100" s="34" t="s">
        <v>65</v>
      </c>
      <c r="L100" s="77">
        <v>100</v>
      </c>
      <c r="M100" s="77"/>
      <c r="N100" s="72"/>
      <c r="O100" s="79" t="s">
        <v>301</v>
      </c>
      <c r="P100" s="81">
        <v>43715.08351851852</v>
      </c>
      <c r="Q100" s="79" t="s">
        <v>335</v>
      </c>
      <c r="R100" s="79"/>
      <c r="S100" s="79"/>
      <c r="T100" s="79"/>
      <c r="U100" s="79"/>
      <c r="V100" s="83" t="s">
        <v>412</v>
      </c>
      <c r="W100" s="81">
        <v>43715.08351851852</v>
      </c>
      <c r="X100" s="83" t="s">
        <v>452</v>
      </c>
      <c r="Y100" s="79"/>
      <c r="Z100" s="79"/>
      <c r="AA100" s="85" t="s">
        <v>517</v>
      </c>
      <c r="AB100" s="79"/>
      <c r="AC100" s="79" t="b">
        <v>0</v>
      </c>
      <c r="AD100" s="79">
        <v>0</v>
      </c>
      <c r="AE100" s="85" t="s">
        <v>552</v>
      </c>
      <c r="AF100" s="79" t="b">
        <v>0</v>
      </c>
      <c r="AG100" s="79" t="s">
        <v>560</v>
      </c>
      <c r="AH100" s="79"/>
      <c r="AI100" s="85" t="s">
        <v>552</v>
      </c>
      <c r="AJ100" s="79" t="b">
        <v>0</v>
      </c>
      <c r="AK100" s="79">
        <v>1</v>
      </c>
      <c r="AL100" s="85" t="s">
        <v>503</v>
      </c>
      <c r="AM100" s="79" t="s">
        <v>573</v>
      </c>
      <c r="AN100" s="79" t="b">
        <v>0</v>
      </c>
      <c r="AO100" s="85" t="s">
        <v>503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3</v>
      </c>
      <c r="BD100" s="48"/>
      <c r="BE100" s="49"/>
      <c r="BF100" s="48"/>
      <c r="BG100" s="49"/>
      <c r="BH100" s="48"/>
      <c r="BI100" s="49"/>
      <c r="BJ100" s="48"/>
      <c r="BK100" s="49"/>
      <c r="BL100" s="48"/>
    </row>
    <row r="101" spans="1:64" ht="15">
      <c r="A101" s="64" t="s">
        <v>227</v>
      </c>
      <c r="B101" s="64" t="s">
        <v>233</v>
      </c>
      <c r="C101" s="65" t="s">
        <v>1761</v>
      </c>
      <c r="D101" s="66">
        <v>3</v>
      </c>
      <c r="E101" s="67" t="s">
        <v>132</v>
      </c>
      <c r="F101" s="68">
        <v>35</v>
      </c>
      <c r="G101" s="65"/>
      <c r="H101" s="69"/>
      <c r="I101" s="70"/>
      <c r="J101" s="70"/>
      <c r="K101" s="34" t="s">
        <v>65</v>
      </c>
      <c r="L101" s="77">
        <v>101</v>
      </c>
      <c r="M101" s="77"/>
      <c r="N101" s="72"/>
      <c r="O101" s="79" t="s">
        <v>301</v>
      </c>
      <c r="P101" s="81">
        <v>43715.07064814815</v>
      </c>
      <c r="Q101" s="79" t="s">
        <v>321</v>
      </c>
      <c r="R101" s="79"/>
      <c r="S101" s="79"/>
      <c r="T101" s="79"/>
      <c r="U101" s="79"/>
      <c r="V101" s="83" t="s">
        <v>408</v>
      </c>
      <c r="W101" s="81">
        <v>43715.07064814815</v>
      </c>
      <c r="X101" s="83" t="s">
        <v>438</v>
      </c>
      <c r="Y101" s="79"/>
      <c r="Z101" s="79"/>
      <c r="AA101" s="85" t="s">
        <v>503</v>
      </c>
      <c r="AB101" s="85" t="s">
        <v>505</v>
      </c>
      <c r="AC101" s="79" t="b">
        <v>0</v>
      </c>
      <c r="AD101" s="79">
        <v>2</v>
      </c>
      <c r="AE101" s="85" t="s">
        <v>555</v>
      </c>
      <c r="AF101" s="79" t="b">
        <v>0</v>
      </c>
      <c r="AG101" s="79" t="s">
        <v>560</v>
      </c>
      <c r="AH101" s="79"/>
      <c r="AI101" s="85" t="s">
        <v>552</v>
      </c>
      <c r="AJ101" s="79" t="b">
        <v>0</v>
      </c>
      <c r="AK101" s="79">
        <v>1</v>
      </c>
      <c r="AL101" s="85" t="s">
        <v>552</v>
      </c>
      <c r="AM101" s="79" t="s">
        <v>569</v>
      </c>
      <c r="AN101" s="79" t="b">
        <v>0</v>
      </c>
      <c r="AO101" s="85" t="s">
        <v>505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233</v>
      </c>
      <c r="B102" s="64" t="s">
        <v>226</v>
      </c>
      <c r="C102" s="65" t="s">
        <v>1761</v>
      </c>
      <c r="D102" s="66">
        <v>3</v>
      </c>
      <c r="E102" s="67" t="s">
        <v>132</v>
      </c>
      <c r="F102" s="68">
        <v>35</v>
      </c>
      <c r="G102" s="65"/>
      <c r="H102" s="69"/>
      <c r="I102" s="70"/>
      <c r="J102" s="70"/>
      <c r="K102" s="34" t="s">
        <v>66</v>
      </c>
      <c r="L102" s="77">
        <v>102</v>
      </c>
      <c r="M102" s="77"/>
      <c r="N102" s="72"/>
      <c r="O102" s="79" t="s">
        <v>301</v>
      </c>
      <c r="P102" s="81">
        <v>43715.51362268518</v>
      </c>
      <c r="Q102" s="79" t="s">
        <v>312</v>
      </c>
      <c r="R102" s="83" t="s">
        <v>354</v>
      </c>
      <c r="S102" s="79" t="s">
        <v>372</v>
      </c>
      <c r="T102" s="79" t="s">
        <v>379</v>
      </c>
      <c r="U102" s="79"/>
      <c r="V102" s="83" t="s">
        <v>414</v>
      </c>
      <c r="W102" s="81">
        <v>43715.51362268518</v>
      </c>
      <c r="X102" s="83" t="s">
        <v>454</v>
      </c>
      <c r="Y102" s="79"/>
      <c r="Z102" s="79"/>
      <c r="AA102" s="85" t="s">
        <v>519</v>
      </c>
      <c r="AB102" s="79"/>
      <c r="AC102" s="79" t="b">
        <v>0</v>
      </c>
      <c r="AD102" s="79">
        <v>0</v>
      </c>
      <c r="AE102" s="85" t="s">
        <v>552</v>
      </c>
      <c r="AF102" s="79" t="b">
        <v>0</v>
      </c>
      <c r="AG102" s="79" t="s">
        <v>560</v>
      </c>
      <c r="AH102" s="79"/>
      <c r="AI102" s="85" t="s">
        <v>552</v>
      </c>
      <c r="AJ102" s="79" t="b">
        <v>0</v>
      </c>
      <c r="AK102" s="79">
        <v>7</v>
      </c>
      <c r="AL102" s="85" t="s">
        <v>505</v>
      </c>
      <c r="AM102" s="79" t="s">
        <v>574</v>
      </c>
      <c r="AN102" s="79" t="b">
        <v>0</v>
      </c>
      <c r="AO102" s="85" t="s">
        <v>505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1</v>
      </c>
      <c r="BD102" s="48">
        <v>1</v>
      </c>
      <c r="BE102" s="49">
        <v>6.25</v>
      </c>
      <c r="BF102" s="48">
        <v>0</v>
      </c>
      <c r="BG102" s="49">
        <v>0</v>
      </c>
      <c r="BH102" s="48">
        <v>0</v>
      </c>
      <c r="BI102" s="49">
        <v>0</v>
      </c>
      <c r="BJ102" s="48">
        <v>15</v>
      </c>
      <c r="BK102" s="49">
        <v>93.75</v>
      </c>
      <c r="BL102" s="48">
        <v>16</v>
      </c>
    </row>
    <row r="103" spans="1:64" ht="15">
      <c r="A103" s="64" t="s">
        <v>226</v>
      </c>
      <c r="B103" s="64" t="s">
        <v>233</v>
      </c>
      <c r="C103" s="65" t="s">
        <v>1764</v>
      </c>
      <c r="D103" s="66">
        <v>5.333333333333334</v>
      </c>
      <c r="E103" s="67" t="s">
        <v>136</v>
      </c>
      <c r="F103" s="68">
        <v>27.333333333333332</v>
      </c>
      <c r="G103" s="65"/>
      <c r="H103" s="69"/>
      <c r="I103" s="70"/>
      <c r="J103" s="70"/>
      <c r="K103" s="34" t="s">
        <v>66</v>
      </c>
      <c r="L103" s="77">
        <v>103</v>
      </c>
      <c r="M103" s="77"/>
      <c r="N103" s="72"/>
      <c r="O103" s="79" t="s">
        <v>301</v>
      </c>
      <c r="P103" s="81">
        <v>43560.84144675926</v>
      </c>
      <c r="Q103" s="79" t="s">
        <v>316</v>
      </c>
      <c r="R103" s="83" t="s">
        <v>358</v>
      </c>
      <c r="S103" s="79" t="s">
        <v>372</v>
      </c>
      <c r="T103" s="79" t="s">
        <v>380</v>
      </c>
      <c r="U103" s="79"/>
      <c r="V103" s="83" t="s">
        <v>407</v>
      </c>
      <c r="W103" s="81">
        <v>43560.84144675926</v>
      </c>
      <c r="X103" s="83" t="s">
        <v>433</v>
      </c>
      <c r="Y103" s="79"/>
      <c r="Z103" s="79"/>
      <c r="AA103" s="85" t="s">
        <v>498</v>
      </c>
      <c r="AB103" s="79"/>
      <c r="AC103" s="79" t="b">
        <v>0</v>
      </c>
      <c r="AD103" s="79">
        <v>14</v>
      </c>
      <c r="AE103" s="85" t="s">
        <v>552</v>
      </c>
      <c r="AF103" s="79" t="b">
        <v>0</v>
      </c>
      <c r="AG103" s="79" t="s">
        <v>560</v>
      </c>
      <c r="AH103" s="79"/>
      <c r="AI103" s="85" t="s">
        <v>552</v>
      </c>
      <c r="AJ103" s="79" t="b">
        <v>0</v>
      </c>
      <c r="AK103" s="79">
        <v>7</v>
      </c>
      <c r="AL103" s="85" t="s">
        <v>552</v>
      </c>
      <c r="AM103" s="79" t="s">
        <v>570</v>
      </c>
      <c r="AN103" s="79" t="b">
        <v>0</v>
      </c>
      <c r="AO103" s="85" t="s">
        <v>498</v>
      </c>
      <c r="AP103" s="79" t="s">
        <v>576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3</v>
      </c>
      <c r="BD103" s="48"/>
      <c r="BE103" s="49"/>
      <c r="BF103" s="48"/>
      <c r="BG103" s="49"/>
      <c r="BH103" s="48"/>
      <c r="BI103" s="49"/>
      <c r="BJ103" s="48"/>
      <c r="BK103" s="49"/>
      <c r="BL103" s="48"/>
    </row>
    <row r="104" spans="1:64" ht="15">
      <c r="A104" s="64" t="s">
        <v>226</v>
      </c>
      <c r="B104" s="64" t="s">
        <v>233</v>
      </c>
      <c r="C104" s="65" t="s">
        <v>1764</v>
      </c>
      <c r="D104" s="66">
        <v>5.333333333333334</v>
      </c>
      <c r="E104" s="67" t="s">
        <v>136</v>
      </c>
      <c r="F104" s="68">
        <v>27.333333333333332</v>
      </c>
      <c r="G104" s="65"/>
      <c r="H104" s="69"/>
      <c r="I104" s="70"/>
      <c r="J104" s="70"/>
      <c r="K104" s="34" t="s">
        <v>66</v>
      </c>
      <c r="L104" s="77">
        <v>104</v>
      </c>
      <c r="M104" s="77"/>
      <c r="N104" s="72"/>
      <c r="O104" s="79" t="s">
        <v>301</v>
      </c>
      <c r="P104" s="81">
        <v>43715.021006944444</v>
      </c>
      <c r="Q104" s="79" t="s">
        <v>323</v>
      </c>
      <c r="R104" s="83" t="s">
        <v>354</v>
      </c>
      <c r="S104" s="79" t="s">
        <v>372</v>
      </c>
      <c r="T104" s="79" t="s">
        <v>379</v>
      </c>
      <c r="U104" s="79"/>
      <c r="V104" s="83" t="s">
        <v>407</v>
      </c>
      <c r="W104" s="81">
        <v>43715.021006944444</v>
      </c>
      <c r="X104" s="83" t="s">
        <v>440</v>
      </c>
      <c r="Y104" s="79"/>
      <c r="Z104" s="79"/>
      <c r="AA104" s="85" t="s">
        <v>505</v>
      </c>
      <c r="AB104" s="79"/>
      <c r="AC104" s="79" t="b">
        <v>0</v>
      </c>
      <c r="AD104" s="79">
        <v>2</v>
      </c>
      <c r="AE104" s="85" t="s">
        <v>552</v>
      </c>
      <c r="AF104" s="79" t="b">
        <v>0</v>
      </c>
      <c r="AG104" s="79" t="s">
        <v>560</v>
      </c>
      <c r="AH104" s="79"/>
      <c r="AI104" s="85" t="s">
        <v>552</v>
      </c>
      <c r="AJ104" s="79" t="b">
        <v>0</v>
      </c>
      <c r="AK104" s="79">
        <v>2</v>
      </c>
      <c r="AL104" s="85" t="s">
        <v>552</v>
      </c>
      <c r="AM104" s="79" t="s">
        <v>568</v>
      </c>
      <c r="AN104" s="79" t="b">
        <v>0</v>
      </c>
      <c r="AO104" s="85" t="s">
        <v>505</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v>
      </c>
      <c r="BC104" s="78" t="str">
        <f>REPLACE(INDEX(GroupVertices[Group],MATCH(Edges[[#This Row],[Vertex 2]],GroupVertices[Vertex],0)),1,1,"")</f>
        <v>3</v>
      </c>
      <c r="BD104" s="48"/>
      <c r="BE104" s="49"/>
      <c r="BF104" s="48"/>
      <c r="BG104" s="49"/>
      <c r="BH104" s="48"/>
      <c r="BI104" s="49"/>
      <c r="BJ104" s="48"/>
      <c r="BK104" s="49"/>
      <c r="BL104" s="48"/>
    </row>
    <row r="105" spans="1:64" ht="15">
      <c r="A105" s="64" t="s">
        <v>226</v>
      </c>
      <c r="B105" s="64" t="s">
        <v>233</v>
      </c>
      <c r="C105" s="65" t="s">
        <v>1764</v>
      </c>
      <c r="D105" s="66">
        <v>5.333333333333334</v>
      </c>
      <c r="E105" s="67" t="s">
        <v>136</v>
      </c>
      <c r="F105" s="68">
        <v>27.333333333333332</v>
      </c>
      <c r="G105" s="65"/>
      <c r="H105" s="69"/>
      <c r="I105" s="70"/>
      <c r="J105" s="70"/>
      <c r="K105" s="34" t="s">
        <v>66</v>
      </c>
      <c r="L105" s="77">
        <v>105</v>
      </c>
      <c r="M105" s="77"/>
      <c r="N105" s="72"/>
      <c r="O105" s="79" t="s">
        <v>301</v>
      </c>
      <c r="P105" s="81">
        <v>43724.366527777776</v>
      </c>
      <c r="Q105" s="79" t="s">
        <v>324</v>
      </c>
      <c r="R105" s="79"/>
      <c r="S105" s="79"/>
      <c r="T105" s="79"/>
      <c r="U105" s="79"/>
      <c r="V105" s="83" t="s">
        <v>407</v>
      </c>
      <c r="W105" s="81">
        <v>43724.366527777776</v>
      </c>
      <c r="X105" s="83" t="s">
        <v>441</v>
      </c>
      <c r="Y105" s="79"/>
      <c r="Z105" s="79"/>
      <c r="AA105" s="85" t="s">
        <v>506</v>
      </c>
      <c r="AB105" s="85" t="s">
        <v>504</v>
      </c>
      <c r="AC105" s="79" t="b">
        <v>0</v>
      </c>
      <c r="AD105" s="79">
        <v>1</v>
      </c>
      <c r="AE105" s="85" t="s">
        <v>556</v>
      </c>
      <c r="AF105" s="79" t="b">
        <v>0</v>
      </c>
      <c r="AG105" s="79" t="s">
        <v>560</v>
      </c>
      <c r="AH105" s="79"/>
      <c r="AI105" s="85" t="s">
        <v>552</v>
      </c>
      <c r="AJ105" s="79" t="b">
        <v>0</v>
      </c>
      <c r="AK105" s="79">
        <v>0</v>
      </c>
      <c r="AL105" s="85" t="s">
        <v>552</v>
      </c>
      <c r="AM105" s="79" t="s">
        <v>569</v>
      </c>
      <c r="AN105" s="79" t="b">
        <v>0</v>
      </c>
      <c r="AO105" s="85" t="s">
        <v>504</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1</v>
      </c>
      <c r="BC105" s="78" t="str">
        <f>REPLACE(INDEX(GroupVertices[Group],MATCH(Edges[[#This Row],[Vertex 2]],GroupVertices[Vertex],0)),1,1,"")</f>
        <v>3</v>
      </c>
      <c r="BD105" s="48"/>
      <c r="BE105" s="49"/>
      <c r="BF105" s="48"/>
      <c r="BG105" s="49"/>
      <c r="BH105" s="48"/>
      <c r="BI105" s="49"/>
      <c r="BJ105" s="48"/>
      <c r="BK105" s="49"/>
      <c r="BL105" s="48"/>
    </row>
    <row r="106" spans="1:64" ht="15">
      <c r="A106" s="64" t="s">
        <v>231</v>
      </c>
      <c r="B106" s="64" t="s">
        <v>233</v>
      </c>
      <c r="C106" s="65" t="s">
        <v>1761</v>
      </c>
      <c r="D106" s="66">
        <v>3</v>
      </c>
      <c r="E106" s="67" t="s">
        <v>132</v>
      </c>
      <c r="F106" s="68">
        <v>35</v>
      </c>
      <c r="G106" s="65"/>
      <c r="H106" s="69"/>
      <c r="I106" s="70"/>
      <c r="J106" s="70"/>
      <c r="K106" s="34" t="s">
        <v>65</v>
      </c>
      <c r="L106" s="77">
        <v>106</v>
      </c>
      <c r="M106" s="77"/>
      <c r="N106" s="72"/>
      <c r="O106" s="79" t="s">
        <v>301</v>
      </c>
      <c r="P106" s="81">
        <v>43715.08351851852</v>
      </c>
      <c r="Q106" s="79" t="s">
        <v>335</v>
      </c>
      <c r="R106" s="79"/>
      <c r="S106" s="79"/>
      <c r="T106" s="79"/>
      <c r="U106" s="79"/>
      <c r="V106" s="83" t="s">
        <v>412</v>
      </c>
      <c r="W106" s="81">
        <v>43715.08351851852</v>
      </c>
      <c r="X106" s="83" t="s">
        <v>452</v>
      </c>
      <c r="Y106" s="79"/>
      <c r="Z106" s="79"/>
      <c r="AA106" s="85" t="s">
        <v>517</v>
      </c>
      <c r="AB106" s="79"/>
      <c r="AC106" s="79" t="b">
        <v>0</v>
      </c>
      <c r="AD106" s="79">
        <v>0</v>
      </c>
      <c r="AE106" s="85" t="s">
        <v>552</v>
      </c>
      <c r="AF106" s="79" t="b">
        <v>0</v>
      </c>
      <c r="AG106" s="79" t="s">
        <v>560</v>
      </c>
      <c r="AH106" s="79"/>
      <c r="AI106" s="85" t="s">
        <v>552</v>
      </c>
      <c r="AJ106" s="79" t="b">
        <v>0</v>
      </c>
      <c r="AK106" s="79">
        <v>1</v>
      </c>
      <c r="AL106" s="85" t="s">
        <v>503</v>
      </c>
      <c r="AM106" s="79" t="s">
        <v>573</v>
      </c>
      <c r="AN106" s="79" t="b">
        <v>0</v>
      </c>
      <c r="AO106" s="85" t="s">
        <v>503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3</v>
      </c>
      <c r="BD106" s="48"/>
      <c r="BE106" s="49"/>
      <c r="BF106" s="48"/>
      <c r="BG106" s="49"/>
      <c r="BH106" s="48"/>
      <c r="BI106" s="49"/>
      <c r="BJ106" s="48"/>
      <c r="BK106" s="49"/>
      <c r="BL106" s="48"/>
    </row>
    <row r="107" spans="1:64" ht="15">
      <c r="A107" s="64" t="s">
        <v>227</v>
      </c>
      <c r="B107" s="64" t="s">
        <v>226</v>
      </c>
      <c r="C107" s="65" t="s">
        <v>1761</v>
      </c>
      <c r="D107" s="66">
        <v>3</v>
      </c>
      <c r="E107" s="67" t="s">
        <v>132</v>
      </c>
      <c r="F107" s="68">
        <v>35</v>
      </c>
      <c r="G107" s="65"/>
      <c r="H107" s="69"/>
      <c r="I107" s="70"/>
      <c r="J107" s="70"/>
      <c r="K107" s="34" t="s">
        <v>65</v>
      </c>
      <c r="L107" s="77">
        <v>107</v>
      </c>
      <c r="M107" s="77"/>
      <c r="N107" s="72"/>
      <c r="O107" s="79" t="s">
        <v>301</v>
      </c>
      <c r="P107" s="81">
        <v>43715.07030092592</v>
      </c>
      <c r="Q107" s="79" t="s">
        <v>312</v>
      </c>
      <c r="R107" s="83" t="s">
        <v>354</v>
      </c>
      <c r="S107" s="79" t="s">
        <v>372</v>
      </c>
      <c r="T107" s="79" t="s">
        <v>379</v>
      </c>
      <c r="U107" s="79"/>
      <c r="V107" s="83" t="s">
        <v>408</v>
      </c>
      <c r="W107" s="81">
        <v>43715.07030092592</v>
      </c>
      <c r="X107" s="83" t="s">
        <v>455</v>
      </c>
      <c r="Y107" s="79"/>
      <c r="Z107" s="79"/>
      <c r="AA107" s="85" t="s">
        <v>520</v>
      </c>
      <c r="AB107" s="79"/>
      <c r="AC107" s="79" t="b">
        <v>0</v>
      </c>
      <c r="AD107" s="79">
        <v>0</v>
      </c>
      <c r="AE107" s="85" t="s">
        <v>552</v>
      </c>
      <c r="AF107" s="79" t="b">
        <v>0</v>
      </c>
      <c r="AG107" s="79" t="s">
        <v>560</v>
      </c>
      <c r="AH107" s="79"/>
      <c r="AI107" s="85" t="s">
        <v>552</v>
      </c>
      <c r="AJ107" s="79" t="b">
        <v>0</v>
      </c>
      <c r="AK107" s="79">
        <v>7</v>
      </c>
      <c r="AL107" s="85" t="s">
        <v>505</v>
      </c>
      <c r="AM107" s="79" t="s">
        <v>569</v>
      </c>
      <c r="AN107" s="79" t="b">
        <v>0</v>
      </c>
      <c r="AO107" s="85" t="s">
        <v>505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1</v>
      </c>
      <c r="BD107" s="48">
        <v>1</v>
      </c>
      <c r="BE107" s="49">
        <v>6.25</v>
      </c>
      <c r="BF107" s="48">
        <v>0</v>
      </c>
      <c r="BG107" s="49">
        <v>0</v>
      </c>
      <c r="BH107" s="48">
        <v>0</v>
      </c>
      <c r="BI107" s="49">
        <v>0</v>
      </c>
      <c r="BJ107" s="48">
        <v>15</v>
      </c>
      <c r="BK107" s="49">
        <v>93.75</v>
      </c>
      <c r="BL107" s="48">
        <v>16</v>
      </c>
    </row>
    <row r="108" spans="1:64" ht="15">
      <c r="A108" s="64" t="s">
        <v>227</v>
      </c>
      <c r="B108" s="64" t="s">
        <v>236</v>
      </c>
      <c r="C108" s="65" t="s">
        <v>1761</v>
      </c>
      <c r="D108" s="66">
        <v>3</v>
      </c>
      <c r="E108" s="67" t="s">
        <v>132</v>
      </c>
      <c r="F108" s="68">
        <v>35</v>
      </c>
      <c r="G108" s="65"/>
      <c r="H108" s="69"/>
      <c r="I108" s="70"/>
      <c r="J108" s="70"/>
      <c r="K108" s="34" t="s">
        <v>65</v>
      </c>
      <c r="L108" s="77">
        <v>108</v>
      </c>
      <c r="M108" s="77"/>
      <c r="N108" s="72"/>
      <c r="O108" s="79" t="s">
        <v>301</v>
      </c>
      <c r="P108" s="81">
        <v>43715.07064814815</v>
      </c>
      <c r="Q108" s="79" t="s">
        <v>321</v>
      </c>
      <c r="R108" s="79"/>
      <c r="S108" s="79"/>
      <c r="T108" s="79"/>
      <c r="U108" s="79"/>
      <c r="V108" s="83" t="s">
        <v>408</v>
      </c>
      <c r="W108" s="81">
        <v>43715.07064814815</v>
      </c>
      <c r="X108" s="83" t="s">
        <v>438</v>
      </c>
      <c r="Y108" s="79"/>
      <c r="Z108" s="79"/>
      <c r="AA108" s="85" t="s">
        <v>503</v>
      </c>
      <c r="AB108" s="85" t="s">
        <v>505</v>
      </c>
      <c r="AC108" s="79" t="b">
        <v>0</v>
      </c>
      <c r="AD108" s="79">
        <v>2</v>
      </c>
      <c r="AE108" s="85" t="s">
        <v>555</v>
      </c>
      <c r="AF108" s="79" t="b">
        <v>0</v>
      </c>
      <c r="AG108" s="79" t="s">
        <v>560</v>
      </c>
      <c r="AH108" s="79"/>
      <c r="AI108" s="85" t="s">
        <v>552</v>
      </c>
      <c r="AJ108" s="79" t="b">
        <v>0</v>
      </c>
      <c r="AK108" s="79">
        <v>1</v>
      </c>
      <c r="AL108" s="85" t="s">
        <v>552</v>
      </c>
      <c r="AM108" s="79" t="s">
        <v>569</v>
      </c>
      <c r="AN108" s="79" t="b">
        <v>0</v>
      </c>
      <c r="AO108" s="85" t="s">
        <v>505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2</v>
      </c>
      <c r="BD108" s="48"/>
      <c r="BE108" s="49"/>
      <c r="BF108" s="48"/>
      <c r="BG108" s="49"/>
      <c r="BH108" s="48"/>
      <c r="BI108" s="49"/>
      <c r="BJ108" s="48"/>
      <c r="BK108" s="49"/>
      <c r="BL108" s="48"/>
    </row>
    <row r="109" spans="1:64" ht="15">
      <c r="A109" s="64" t="s">
        <v>227</v>
      </c>
      <c r="B109" s="64" t="s">
        <v>287</v>
      </c>
      <c r="C109" s="65" t="s">
        <v>1761</v>
      </c>
      <c r="D109" s="66">
        <v>3</v>
      </c>
      <c r="E109" s="67" t="s">
        <v>132</v>
      </c>
      <c r="F109" s="68">
        <v>35</v>
      </c>
      <c r="G109" s="65"/>
      <c r="H109" s="69"/>
      <c r="I109" s="70"/>
      <c r="J109" s="70"/>
      <c r="K109" s="34" t="s">
        <v>65</v>
      </c>
      <c r="L109" s="77">
        <v>109</v>
      </c>
      <c r="M109" s="77"/>
      <c r="N109" s="72"/>
      <c r="O109" s="79" t="s">
        <v>301</v>
      </c>
      <c r="P109" s="81">
        <v>43715.07064814815</v>
      </c>
      <c r="Q109" s="79" t="s">
        <v>321</v>
      </c>
      <c r="R109" s="79"/>
      <c r="S109" s="79"/>
      <c r="T109" s="79"/>
      <c r="U109" s="79"/>
      <c r="V109" s="83" t="s">
        <v>408</v>
      </c>
      <c r="W109" s="81">
        <v>43715.07064814815</v>
      </c>
      <c r="X109" s="83" t="s">
        <v>438</v>
      </c>
      <c r="Y109" s="79"/>
      <c r="Z109" s="79"/>
      <c r="AA109" s="85" t="s">
        <v>503</v>
      </c>
      <c r="AB109" s="85" t="s">
        <v>505</v>
      </c>
      <c r="AC109" s="79" t="b">
        <v>0</v>
      </c>
      <c r="AD109" s="79">
        <v>2</v>
      </c>
      <c r="AE109" s="85" t="s">
        <v>555</v>
      </c>
      <c r="AF109" s="79" t="b">
        <v>0</v>
      </c>
      <c r="AG109" s="79" t="s">
        <v>560</v>
      </c>
      <c r="AH109" s="79"/>
      <c r="AI109" s="85" t="s">
        <v>552</v>
      </c>
      <c r="AJ109" s="79" t="b">
        <v>0</v>
      </c>
      <c r="AK109" s="79">
        <v>1</v>
      </c>
      <c r="AL109" s="85" t="s">
        <v>552</v>
      </c>
      <c r="AM109" s="79" t="s">
        <v>569</v>
      </c>
      <c r="AN109" s="79" t="b">
        <v>0</v>
      </c>
      <c r="AO109" s="85" t="s">
        <v>505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227</v>
      </c>
      <c r="B110" s="64" t="s">
        <v>288</v>
      </c>
      <c r="C110" s="65" t="s">
        <v>1761</v>
      </c>
      <c r="D110" s="66">
        <v>3</v>
      </c>
      <c r="E110" s="67" t="s">
        <v>132</v>
      </c>
      <c r="F110" s="68">
        <v>35</v>
      </c>
      <c r="G110" s="65"/>
      <c r="H110" s="69"/>
      <c r="I110" s="70"/>
      <c r="J110" s="70"/>
      <c r="K110" s="34" t="s">
        <v>65</v>
      </c>
      <c r="L110" s="77">
        <v>110</v>
      </c>
      <c r="M110" s="77"/>
      <c r="N110" s="72"/>
      <c r="O110" s="79" t="s">
        <v>301</v>
      </c>
      <c r="P110" s="81">
        <v>43715.07064814815</v>
      </c>
      <c r="Q110" s="79" t="s">
        <v>321</v>
      </c>
      <c r="R110" s="79"/>
      <c r="S110" s="79"/>
      <c r="T110" s="79"/>
      <c r="U110" s="79"/>
      <c r="V110" s="83" t="s">
        <v>408</v>
      </c>
      <c r="W110" s="81">
        <v>43715.07064814815</v>
      </c>
      <c r="X110" s="83" t="s">
        <v>438</v>
      </c>
      <c r="Y110" s="79"/>
      <c r="Z110" s="79"/>
      <c r="AA110" s="85" t="s">
        <v>503</v>
      </c>
      <c r="AB110" s="85" t="s">
        <v>505</v>
      </c>
      <c r="AC110" s="79" t="b">
        <v>0</v>
      </c>
      <c r="AD110" s="79">
        <v>2</v>
      </c>
      <c r="AE110" s="85" t="s">
        <v>555</v>
      </c>
      <c r="AF110" s="79" t="b">
        <v>0</v>
      </c>
      <c r="AG110" s="79" t="s">
        <v>560</v>
      </c>
      <c r="AH110" s="79"/>
      <c r="AI110" s="85" t="s">
        <v>552</v>
      </c>
      <c r="AJ110" s="79" t="b">
        <v>0</v>
      </c>
      <c r="AK110" s="79">
        <v>1</v>
      </c>
      <c r="AL110" s="85" t="s">
        <v>552</v>
      </c>
      <c r="AM110" s="79" t="s">
        <v>569</v>
      </c>
      <c r="AN110" s="79" t="b">
        <v>0</v>
      </c>
      <c r="AO110" s="85" t="s">
        <v>505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227</v>
      </c>
      <c r="B111" s="64" t="s">
        <v>289</v>
      </c>
      <c r="C111" s="65" t="s">
        <v>1761</v>
      </c>
      <c r="D111" s="66">
        <v>3</v>
      </c>
      <c r="E111" s="67" t="s">
        <v>132</v>
      </c>
      <c r="F111" s="68">
        <v>35</v>
      </c>
      <c r="G111" s="65"/>
      <c r="H111" s="69"/>
      <c r="I111" s="70"/>
      <c r="J111" s="70"/>
      <c r="K111" s="34" t="s">
        <v>65</v>
      </c>
      <c r="L111" s="77">
        <v>111</v>
      </c>
      <c r="M111" s="77"/>
      <c r="N111" s="72"/>
      <c r="O111" s="79" t="s">
        <v>301</v>
      </c>
      <c r="P111" s="81">
        <v>43715.07064814815</v>
      </c>
      <c r="Q111" s="79" t="s">
        <v>321</v>
      </c>
      <c r="R111" s="79"/>
      <c r="S111" s="79"/>
      <c r="T111" s="79"/>
      <c r="U111" s="79"/>
      <c r="V111" s="83" t="s">
        <v>408</v>
      </c>
      <c r="W111" s="81">
        <v>43715.07064814815</v>
      </c>
      <c r="X111" s="83" t="s">
        <v>438</v>
      </c>
      <c r="Y111" s="79"/>
      <c r="Z111" s="79"/>
      <c r="AA111" s="85" t="s">
        <v>503</v>
      </c>
      <c r="AB111" s="85" t="s">
        <v>505</v>
      </c>
      <c r="AC111" s="79" t="b">
        <v>0</v>
      </c>
      <c r="AD111" s="79">
        <v>2</v>
      </c>
      <c r="AE111" s="85" t="s">
        <v>555</v>
      </c>
      <c r="AF111" s="79" t="b">
        <v>0</v>
      </c>
      <c r="AG111" s="79" t="s">
        <v>560</v>
      </c>
      <c r="AH111" s="79"/>
      <c r="AI111" s="85" t="s">
        <v>552</v>
      </c>
      <c r="AJ111" s="79" t="b">
        <v>0</v>
      </c>
      <c r="AK111" s="79">
        <v>1</v>
      </c>
      <c r="AL111" s="85" t="s">
        <v>552</v>
      </c>
      <c r="AM111" s="79" t="s">
        <v>569</v>
      </c>
      <c r="AN111" s="79" t="b">
        <v>0</v>
      </c>
      <c r="AO111" s="85" t="s">
        <v>505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227</v>
      </c>
      <c r="B112" s="64" t="s">
        <v>234</v>
      </c>
      <c r="C112" s="65" t="s">
        <v>1761</v>
      </c>
      <c r="D112" s="66">
        <v>3</v>
      </c>
      <c r="E112" s="67" t="s">
        <v>132</v>
      </c>
      <c r="F112" s="68">
        <v>35</v>
      </c>
      <c r="G112" s="65"/>
      <c r="H112" s="69"/>
      <c r="I112" s="70"/>
      <c r="J112" s="70"/>
      <c r="K112" s="34" t="s">
        <v>65</v>
      </c>
      <c r="L112" s="77">
        <v>112</v>
      </c>
      <c r="M112" s="77"/>
      <c r="N112" s="72"/>
      <c r="O112" s="79" t="s">
        <v>301</v>
      </c>
      <c r="P112" s="81">
        <v>43715.07064814815</v>
      </c>
      <c r="Q112" s="79" t="s">
        <v>321</v>
      </c>
      <c r="R112" s="79"/>
      <c r="S112" s="79"/>
      <c r="T112" s="79"/>
      <c r="U112" s="79"/>
      <c r="V112" s="83" t="s">
        <v>408</v>
      </c>
      <c r="W112" s="81">
        <v>43715.07064814815</v>
      </c>
      <c r="X112" s="83" t="s">
        <v>438</v>
      </c>
      <c r="Y112" s="79"/>
      <c r="Z112" s="79"/>
      <c r="AA112" s="85" t="s">
        <v>503</v>
      </c>
      <c r="AB112" s="85" t="s">
        <v>505</v>
      </c>
      <c r="AC112" s="79" t="b">
        <v>0</v>
      </c>
      <c r="AD112" s="79">
        <v>2</v>
      </c>
      <c r="AE112" s="85" t="s">
        <v>555</v>
      </c>
      <c r="AF112" s="79" t="b">
        <v>0</v>
      </c>
      <c r="AG112" s="79" t="s">
        <v>560</v>
      </c>
      <c r="AH112" s="79"/>
      <c r="AI112" s="85" t="s">
        <v>552</v>
      </c>
      <c r="AJ112" s="79" t="b">
        <v>0</v>
      </c>
      <c r="AK112" s="79">
        <v>1</v>
      </c>
      <c r="AL112" s="85" t="s">
        <v>552</v>
      </c>
      <c r="AM112" s="79" t="s">
        <v>569</v>
      </c>
      <c r="AN112" s="79" t="b">
        <v>0</v>
      </c>
      <c r="AO112" s="85" t="s">
        <v>505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227</v>
      </c>
      <c r="B113" s="64" t="s">
        <v>231</v>
      </c>
      <c r="C113" s="65" t="s">
        <v>1761</v>
      </c>
      <c r="D113" s="66">
        <v>3</v>
      </c>
      <c r="E113" s="67" t="s">
        <v>132</v>
      </c>
      <c r="F113" s="68">
        <v>35</v>
      </c>
      <c r="G113" s="65"/>
      <c r="H113" s="69"/>
      <c r="I113" s="70"/>
      <c r="J113" s="70"/>
      <c r="K113" s="34" t="s">
        <v>66</v>
      </c>
      <c r="L113" s="77">
        <v>113</v>
      </c>
      <c r="M113" s="77"/>
      <c r="N113" s="72"/>
      <c r="O113" s="79" t="s">
        <v>301</v>
      </c>
      <c r="P113" s="81">
        <v>43715.07064814815</v>
      </c>
      <c r="Q113" s="79" t="s">
        <v>321</v>
      </c>
      <c r="R113" s="79"/>
      <c r="S113" s="79"/>
      <c r="T113" s="79"/>
      <c r="U113" s="79"/>
      <c r="V113" s="83" t="s">
        <v>408</v>
      </c>
      <c r="W113" s="81">
        <v>43715.07064814815</v>
      </c>
      <c r="X113" s="83" t="s">
        <v>438</v>
      </c>
      <c r="Y113" s="79"/>
      <c r="Z113" s="79"/>
      <c r="AA113" s="85" t="s">
        <v>503</v>
      </c>
      <c r="AB113" s="85" t="s">
        <v>505</v>
      </c>
      <c r="AC113" s="79" t="b">
        <v>0</v>
      </c>
      <c r="AD113" s="79">
        <v>2</v>
      </c>
      <c r="AE113" s="85" t="s">
        <v>555</v>
      </c>
      <c r="AF113" s="79" t="b">
        <v>0</v>
      </c>
      <c r="AG113" s="79" t="s">
        <v>560</v>
      </c>
      <c r="AH113" s="79"/>
      <c r="AI113" s="85" t="s">
        <v>552</v>
      </c>
      <c r="AJ113" s="79" t="b">
        <v>0</v>
      </c>
      <c r="AK113" s="79">
        <v>1</v>
      </c>
      <c r="AL113" s="85" t="s">
        <v>552</v>
      </c>
      <c r="AM113" s="79" t="s">
        <v>569</v>
      </c>
      <c r="AN113" s="79" t="b">
        <v>0</v>
      </c>
      <c r="AO113" s="85" t="s">
        <v>505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2</v>
      </c>
      <c r="BD113" s="48">
        <v>1</v>
      </c>
      <c r="BE113" s="49">
        <v>5</v>
      </c>
      <c r="BF113" s="48">
        <v>1</v>
      </c>
      <c r="BG113" s="49">
        <v>5</v>
      </c>
      <c r="BH113" s="48">
        <v>0</v>
      </c>
      <c r="BI113" s="49">
        <v>0</v>
      </c>
      <c r="BJ113" s="48">
        <v>18</v>
      </c>
      <c r="BK113" s="49">
        <v>90</v>
      </c>
      <c r="BL113" s="48">
        <v>20</v>
      </c>
    </row>
    <row r="114" spans="1:64" ht="15">
      <c r="A114" s="64" t="s">
        <v>227</v>
      </c>
      <c r="B114" s="64" t="s">
        <v>226</v>
      </c>
      <c r="C114" s="65" t="s">
        <v>1761</v>
      </c>
      <c r="D114" s="66">
        <v>3</v>
      </c>
      <c r="E114" s="67" t="s">
        <v>132</v>
      </c>
      <c r="F114" s="68">
        <v>35</v>
      </c>
      <c r="G114" s="65"/>
      <c r="H114" s="69"/>
      <c r="I114" s="70"/>
      <c r="J114" s="70"/>
      <c r="K114" s="34" t="s">
        <v>65</v>
      </c>
      <c r="L114" s="77">
        <v>114</v>
      </c>
      <c r="M114" s="77"/>
      <c r="N114" s="72"/>
      <c r="O114" s="79" t="s">
        <v>302</v>
      </c>
      <c r="P114" s="81">
        <v>43715.07064814815</v>
      </c>
      <c r="Q114" s="79" t="s">
        <v>321</v>
      </c>
      <c r="R114" s="79"/>
      <c r="S114" s="79"/>
      <c r="T114" s="79"/>
      <c r="U114" s="79"/>
      <c r="V114" s="83" t="s">
        <v>408</v>
      </c>
      <c r="W114" s="81">
        <v>43715.07064814815</v>
      </c>
      <c r="X114" s="83" t="s">
        <v>438</v>
      </c>
      <c r="Y114" s="79"/>
      <c r="Z114" s="79"/>
      <c r="AA114" s="85" t="s">
        <v>503</v>
      </c>
      <c r="AB114" s="85" t="s">
        <v>505</v>
      </c>
      <c r="AC114" s="79" t="b">
        <v>0</v>
      </c>
      <c r="AD114" s="79">
        <v>2</v>
      </c>
      <c r="AE114" s="85" t="s">
        <v>555</v>
      </c>
      <c r="AF114" s="79" t="b">
        <v>0</v>
      </c>
      <c r="AG114" s="79" t="s">
        <v>560</v>
      </c>
      <c r="AH114" s="79"/>
      <c r="AI114" s="85" t="s">
        <v>552</v>
      </c>
      <c r="AJ114" s="79" t="b">
        <v>0</v>
      </c>
      <c r="AK114" s="79">
        <v>1</v>
      </c>
      <c r="AL114" s="85" t="s">
        <v>552</v>
      </c>
      <c r="AM114" s="79" t="s">
        <v>569</v>
      </c>
      <c r="AN114" s="79" t="b">
        <v>0</v>
      </c>
      <c r="AO114" s="85" t="s">
        <v>505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1</v>
      </c>
      <c r="BD114" s="48"/>
      <c r="BE114" s="49"/>
      <c r="BF114" s="48"/>
      <c r="BG114" s="49"/>
      <c r="BH114" s="48"/>
      <c r="BI114" s="49"/>
      <c r="BJ114" s="48"/>
      <c r="BK114" s="49"/>
      <c r="BL114" s="48"/>
    </row>
    <row r="115" spans="1:64" ht="15">
      <c r="A115" s="64" t="s">
        <v>231</v>
      </c>
      <c r="B115" s="64" t="s">
        <v>227</v>
      </c>
      <c r="C115" s="65" t="s">
        <v>1761</v>
      </c>
      <c r="D115" s="66">
        <v>3</v>
      </c>
      <c r="E115" s="67" t="s">
        <v>132</v>
      </c>
      <c r="F115" s="68">
        <v>35</v>
      </c>
      <c r="G115" s="65"/>
      <c r="H115" s="69"/>
      <c r="I115" s="70"/>
      <c r="J115" s="70"/>
      <c r="K115" s="34" t="s">
        <v>66</v>
      </c>
      <c r="L115" s="77">
        <v>115</v>
      </c>
      <c r="M115" s="77"/>
      <c r="N115" s="72"/>
      <c r="O115" s="79" t="s">
        <v>301</v>
      </c>
      <c r="P115" s="81">
        <v>43715.08351851852</v>
      </c>
      <c r="Q115" s="79" t="s">
        <v>335</v>
      </c>
      <c r="R115" s="79"/>
      <c r="S115" s="79"/>
      <c r="T115" s="79"/>
      <c r="U115" s="79"/>
      <c r="V115" s="83" t="s">
        <v>412</v>
      </c>
      <c r="W115" s="81">
        <v>43715.08351851852</v>
      </c>
      <c r="X115" s="83" t="s">
        <v>452</v>
      </c>
      <c r="Y115" s="79"/>
      <c r="Z115" s="79"/>
      <c r="AA115" s="85" t="s">
        <v>517</v>
      </c>
      <c r="AB115" s="79"/>
      <c r="AC115" s="79" t="b">
        <v>0</v>
      </c>
      <c r="AD115" s="79">
        <v>0</v>
      </c>
      <c r="AE115" s="85" t="s">
        <v>552</v>
      </c>
      <c r="AF115" s="79" t="b">
        <v>0</v>
      </c>
      <c r="AG115" s="79" t="s">
        <v>560</v>
      </c>
      <c r="AH115" s="79"/>
      <c r="AI115" s="85" t="s">
        <v>552</v>
      </c>
      <c r="AJ115" s="79" t="b">
        <v>0</v>
      </c>
      <c r="AK115" s="79">
        <v>1</v>
      </c>
      <c r="AL115" s="85" t="s">
        <v>503</v>
      </c>
      <c r="AM115" s="79" t="s">
        <v>573</v>
      </c>
      <c r="AN115" s="79" t="b">
        <v>0</v>
      </c>
      <c r="AO115" s="85" t="s">
        <v>503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3</v>
      </c>
      <c r="BD115" s="48"/>
      <c r="BE115" s="49"/>
      <c r="BF115" s="48"/>
      <c r="BG115" s="49"/>
      <c r="BH115" s="48"/>
      <c r="BI115" s="49"/>
      <c r="BJ115" s="48"/>
      <c r="BK115" s="49"/>
      <c r="BL115" s="48"/>
    </row>
    <row r="116" spans="1:64" ht="15">
      <c r="A116" s="64" t="s">
        <v>234</v>
      </c>
      <c r="B116" s="64" t="s">
        <v>226</v>
      </c>
      <c r="C116" s="65" t="s">
        <v>1761</v>
      </c>
      <c r="D116" s="66">
        <v>3</v>
      </c>
      <c r="E116" s="67" t="s">
        <v>132</v>
      </c>
      <c r="F116" s="68">
        <v>35</v>
      </c>
      <c r="G116" s="65"/>
      <c r="H116" s="69"/>
      <c r="I116" s="70"/>
      <c r="J116" s="70"/>
      <c r="K116" s="34" t="s">
        <v>66</v>
      </c>
      <c r="L116" s="77">
        <v>116</v>
      </c>
      <c r="M116" s="77"/>
      <c r="N116" s="72"/>
      <c r="O116" s="79" t="s">
        <v>301</v>
      </c>
      <c r="P116" s="81">
        <v>43715.871203703704</v>
      </c>
      <c r="Q116" s="79" t="s">
        <v>312</v>
      </c>
      <c r="R116" s="83" t="s">
        <v>354</v>
      </c>
      <c r="S116" s="79" t="s">
        <v>372</v>
      </c>
      <c r="T116" s="79" t="s">
        <v>379</v>
      </c>
      <c r="U116" s="79"/>
      <c r="V116" s="83" t="s">
        <v>415</v>
      </c>
      <c r="W116" s="81">
        <v>43715.871203703704</v>
      </c>
      <c r="X116" s="83" t="s">
        <v>456</v>
      </c>
      <c r="Y116" s="79"/>
      <c r="Z116" s="79"/>
      <c r="AA116" s="85" t="s">
        <v>521</v>
      </c>
      <c r="AB116" s="79"/>
      <c r="AC116" s="79" t="b">
        <v>0</v>
      </c>
      <c r="AD116" s="79">
        <v>0</v>
      </c>
      <c r="AE116" s="85" t="s">
        <v>552</v>
      </c>
      <c r="AF116" s="79" t="b">
        <v>0</v>
      </c>
      <c r="AG116" s="79" t="s">
        <v>560</v>
      </c>
      <c r="AH116" s="79"/>
      <c r="AI116" s="85" t="s">
        <v>552</v>
      </c>
      <c r="AJ116" s="79" t="b">
        <v>0</v>
      </c>
      <c r="AK116" s="79">
        <v>7</v>
      </c>
      <c r="AL116" s="85" t="s">
        <v>505</v>
      </c>
      <c r="AM116" s="79" t="s">
        <v>573</v>
      </c>
      <c r="AN116" s="79" t="b">
        <v>0</v>
      </c>
      <c r="AO116" s="85" t="s">
        <v>505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1</v>
      </c>
      <c r="BD116" s="48">
        <v>1</v>
      </c>
      <c r="BE116" s="49">
        <v>6.25</v>
      </c>
      <c r="BF116" s="48">
        <v>0</v>
      </c>
      <c r="BG116" s="49">
        <v>0</v>
      </c>
      <c r="BH116" s="48">
        <v>0</v>
      </c>
      <c r="BI116" s="49">
        <v>0</v>
      </c>
      <c r="BJ116" s="48">
        <v>15</v>
      </c>
      <c r="BK116" s="49">
        <v>93.75</v>
      </c>
      <c r="BL116" s="48">
        <v>16</v>
      </c>
    </row>
    <row r="117" spans="1:64" ht="15">
      <c r="A117" s="64" t="s">
        <v>234</v>
      </c>
      <c r="B117" s="64" t="s">
        <v>288</v>
      </c>
      <c r="C117" s="65" t="s">
        <v>1761</v>
      </c>
      <c r="D117" s="66">
        <v>3</v>
      </c>
      <c r="E117" s="67" t="s">
        <v>132</v>
      </c>
      <c r="F117" s="68">
        <v>35</v>
      </c>
      <c r="G117" s="65"/>
      <c r="H117" s="69"/>
      <c r="I117" s="70"/>
      <c r="J117" s="70"/>
      <c r="K117" s="34" t="s">
        <v>65</v>
      </c>
      <c r="L117" s="77">
        <v>117</v>
      </c>
      <c r="M117" s="77"/>
      <c r="N117" s="72"/>
      <c r="O117" s="79" t="s">
        <v>301</v>
      </c>
      <c r="P117" s="81">
        <v>43724.67204861111</v>
      </c>
      <c r="Q117" s="79" t="s">
        <v>336</v>
      </c>
      <c r="R117" s="83" t="s">
        <v>365</v>
      </c>
      <c r="S117" s="79" t="s">
        <v>373</v>
      </c>
      <c r="T117" s="79" t="s">
        <v>386</v>
      </c>
      <c r="U117" s="79"/>
      <c r="V117" s="83" t="s">
        <v>415</v>
      </c>
      <c r="W117" s="81">
        <v>43724.67204861111</v>
      </c>
      <c r="X117" s="83" t="s">
        <v>457</v>
      </c>
      <c r="Y117" s="79"/>
      <c r="Z117" s="79"/>
      <c r="AA117" s="85" t="s">
        <v>522</v>
      </c>
      <c r="AB117" s="79"/>
      <c r="AC117" s="79" t="b">
        <v>0</v>
      </c>
      <c r="AD117" s="79">
        <v>0</v>
      </c>
      <c r="AE117" s="85" t="s">
        <v>552</v>
      </c>
      <c r="AF117" s="79" t="b">
        <v>1</v>
      </c>
      <c r="AG117" s="79" t="s">
        <v>561</v>
      </c>
      <c r="AH117" s="79"/>
      <c r="AI117" s="85" t="s">
        <v>505</v>
      </c>
      <c r="AJ117" s="79" t="b">
        <v>0</v>
      </c>
      <c r="AK117" s="79">
        <v>3</v>
      </c>
      <c r="AL117" s="85" t="s">
        <v>523</v>
      </c>
      <c r="AM117" s="79" t="s">
        <v>568</v>
      </c>
      <c r="AN117" s="79" t="b">
        <v>0</v>
      </c>
      <c r="AO117" s="85" t="s">
        <v>523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234</v>
      </c>
      <c r="B118" s="64" t="s">
        <v>289</v>
      </c>
      <c r="C118" s="65" t="s">
        <v>1761</v>
      </c>
      <c r="D118" s="66">
        <v>3</v>
      </c>
      <c r="E118" s="67" t="s">
        <v>132</v>
      </c>
      <c r="F118" s="68">
        <v>35</v>
      </c>
      <c r="G118" s="65"/>
      <c r="H118" s="69"/>
      <c r="I118" s="70"/>
      <c r="J118" s="70"/>
      <c r="K118" s="34" t="s">
        <v>65</v>
      </c>
      <c r="L118" s="77">
        <v>118</v>
      </c>
      <c r="M118" s="77"/>
      <c r="N118" s="72"/>
      <c r="O118" s="79" t="s">
        <v>301</v>
      </c>
      <c r="P118" s="81">
        <v>43724.67204861111</v>
      </c>
      <c r="Q118" s="79" t="s">
        <v>336</v>
      </c>
      <c r="R118" s="83" t="s">
        <v>365</v>
      </c>
      <c r="S118" s="79" t="s">
        <v>373</v>
      </c>
      <c r="T118" s="79" t="s">
        <v>386</v>
      </c>
      <c r="U118" s="79"/>
      <c r="V118" s="83" t="s">
        <v>415</v>
      </c>
      <c r="W118" s="81">
        <v>43724.67204861111</v>
      </c>
      <c r="X118" s="83" t="s">
        <v>457</v>
      </c>
      <c r="Y118" s="79"/>
      <c r="Z118" s="79"/>
      <c r="AA118" s="85" t="s">
        <v>522</v>
      </c>
      <c r="AB118" s="79"/>
      <c r="AC118" s="79" t="b">
        <v>0</v>
      </c>
      <c r="AD118" s="79">
        <v>0</v>
      </c>
      <c r="AE118" s="85" t="s">
        <v>552</v>
      </c>
      <c r="AF118" s="79" t="b">
        <v>1</v>
      </c>
      <c r="AG118" s="79" t="s">
        <v>561</v>
      </c>
      <c r="AH118" s="79"/>
      <c r="AI118" s="85" t="s">
        <v>505</v>
      </c>
      <c r="AJ118" s="79" t="b">
        <v>0</v>
      </c>
      <c r="AK118" s="79">
        <v>3</v>
      </c>
      <c r="AL118" s="85" t="s">
        <v>523</v>
      </c>
      <c r="AM118" s="79" t="s">
        <v>568</v>
      </c>
      <c r="AN118" s="79" t="b">
        <v>0</v>
      </c>
      <c r="AO118" s="85" t="s">
        <v>523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234</v>
      </c>
      <c r="B119" s="64" t="s">
        <v>287</v>
      </c>
      <c r="C119" s="65" t="s">
        <v>1761</v>
      </c>
      <c r="D119" s="66">
        <v>3</v>
      </c>
      <c r="E119" s="67" t="s">
        <v>132</v>
      </c>
      <c r="F119" s="68">
        <v>35</v>
      </c>
      <c r="G119" s="65"/>
      <c r="H119" s="69"/>
      <c r="I119" s="70"/>
      <c r="J119" s="70"/>
      <c r="K119" s="34" t="s">
        <v>65</v>
      </c>
      <c r="L119" s="77">
        <v>119</v>
      </c>
      <c r="M119" s="77"/>
      <c r="N119" s="72"/>
      <c r="O119" s="79" t="s">
        <v>301</v>
      </c>
      <c r="P119" s="81">
        <v>43724.67204861111</v>
      </c>
      <c r="Q119" s="79" t="s">
        <v>336</v>
      </c>
      <c r="R119" s="83" t="s">
        <v>365</v>
      </c>
      <c r="S119" s="79" t="s">
        <v>373</v>
      </c>
      <c r="T119" s="79" t="s">
        <v>386</v>
      </c>
      <c r="U119" s="79"/>
      <c r="V119" s="83" t="s">
        <v>415</v>
      </c>
      <c r="W119" s="81">
        <v>43724.67204861111</v>
      </c>
      <c r="X119" s="83" t="s">
        <v>457</v>
      </c>
      <c r="Y119" s="79"/>
      <c r="Z119" s="79"/>
      <c r="AA119" s="85" t="s">
        <v>522</v>
      </c>
      <c r="AB119" s="79"/>
      <c r="AC119" s="79" t="b">
        <v>0</v>
      </c>
      <c r="AD119" s="79">
        <v>0</v>
      </c>
      <c r="AE119" s="85" t="s">
        <v>552</v>
      </c>
      <c r="AF119" s="79" t="b">
        <v>1</v>
      </c>
      <c r="AG119" s="79" t="s">
        <v>561</v>
      </c>
      <c r="AH119" s="79"/>
      <c r="AI119" s="85" t="s">
        <v>505</v>
      </c>
      <c r="AJ119" s="79" t="b">
        <v>0</v>
      </c>
      <c r="AK119" s="79">
        <v>3</v>
      </c>
      <c r="AL119" s="85" t="s">
        <v>523</v>
      </c>
      <c r="AM119" s="79" t="s">
        <v>568</v>
      </c>
      <c r="AN119" s="79" t="b">
        <v>0</v>
      </c>
      <c r="AO119" s="85" t="s">
        <v>523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234</v>
      </c>
      <c r="B120" s="64" t="s">
        <v>231</v>
      </c>
      <c r="C120" s="65" t="s">
        <v>1761</v>
      </c>
      <c r="D120" s="66">
        <v>3</v>
      </c>
      <c r="E120" s="67" t="s">
        <v>132</v>
      </c>
      <c r="F120" s="68">
        <v>35</v>
      </c>
      <c r="G120" s="65"/>
      <c r="H120" s="69"/>
      <c r="I120" s="70"/>
      <c r="J120" s="70"/>
      <c r="K120" s="34" t="s">
        <v>66</v>
      </c>
      <c r="L120" s="77">
        <v>120</v>
      </c>
      <c r="M120" s="77"/>
      <c r="N120" s="72"/>
      <c r="O120" s="79" t="s">
        <v>301</v>
      </c>
      <c r="P120" s="81">
        <v>43724.67204861111</v>
      </c>
      <c r="Q120" s="79" t="s">
        <v>336</v>
      </c>
      <c r="R120" s="83" t="s">
        <v>365</v>
      </c>
      <c r="S120" s="79" t="s">
        <v>373</v>
      </c>
      <c r="T120" s="79" t="s">
        <v>386</v>
      </c>
      <c r="U120" s="79"/>
      <c r="V120" s="83" t="s">
        <v>415</v>
      </c>
      <c r="W120" s="81">
        <v>43724.67204861111</v>
      </c>
      <c r="X120" s="83" t="s">
        <v>457</v>
      </c>
      <c r="Y120" s="79"/>
      <c r="Z120" s="79"/>
      <c r="AA120" s="85" t="s">
        <v>522</v>
      </c>
      <c r="AB120" s="79"/>
      <c r="AC120" s="79" t="b">
        <v>0</v>
      </c>
      <c r="AD120" s="79">
        <v>0</v>
      </c>
      <c r="AE120" s="85" t="s">
        <v>552</v>
      </c>
      <c r="AF120" s="79" t="b">
        <v>1</v>
      </c>
      <c r="AG120" s="79" t="s">
        <v>561</v>
      </c>
      <c r="AH120" s="79"/>
      <c r="AI120" s="85" t="s">
        <v>505</v>
      </c>
      <c r="AJ120" s="79" t="b">
        <v>0</v>
      </c>
      <c r="AK120" s="79">
        <v>3</v>
      </c>
      <c r="AL120" s="85" t="s">
        <v>523</v>
      </c>
      <c r="AM120" s="79" t="s">
        <v>568</v>
      </c>
      <c r="AN120" s="79" t="b">
        <v>0</v>
      </c>
      <c r="AO120" s="85" t="s">
        <v>523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2</v>
      </c>
      <c r="BD120" s="48">
        <v>0</v>
      </c>
      <c r="BE120" s="49">
        <v>0</v>
      </c>
      <c r="BF120" s="48">
        <v>0</v>
      </c>
      <c r="BG120" s="49">
        <v>0</v>
      </c>
      <c r="BH120" s="48">
        <v>0</v>
      </c>
      <c r="BI120" s="49">
        <v>0</v>
      </c>
      <c r="BJ120" s="48">
        <v>10</v>
      </c>
      <c r="BK120" s="49">
        <v>100</v>
      </c>
      <c r="BL120" s="48">
        <v>10</v>
      </c>
    </row>
    <row r="121" spans="1:64" ht="15">
      <c r="A121" s="64" t="s">
        <v>226</v>
      </c>
      <c r="B121" s="64" t="s">
        <v>234</v>
      </c>
      <c r="C121" s="65" t="s">
        <v>1765</v>
      </c>
      <c r="D121" s="66">
        <v>7.666666666666667</v>
      </c>
      <c r="E121" s="67" t="s">
        <v>136</v>
      </c>
      <c r="F121" s="68">
        <v>19.666666666666664</v>
      </c>
      <c r="G121" s="65"/>
      <c r="H121" s="69"/>
      <c r="I121" s="70"/>
      <c r="J121" s="70"/>
      <c r="K121" s="34" t="s">
        <v>66</v>
      </c>
      <c r="L121" s="77">
        <v>121</v>
      </c>
      <c r="M121" s="77"/>
      <c r="N121" s="72"/>
      <c r="O121" s="79" t="s">
        <v>301</v>
      </c>
      <c r="P121" s="81">
        <v>43560.84144675926</v>
      </c>
      <c r="Q121" s="79" t="s">
        <v>316</v>
      </c>
      <c r="R121" s="83" t="s">
        <v>358</v>
      </c>
      <c r="S121" s="79" t="s">
        <v>372</v>
      </c>
      <c r="T121" s="79" t="s">
        <v>380</v>
      </c>
      <c r="U121" s="79"/>
      <c r="V121" s="83" t="s">
        <v>407</v>
      </c>
      <c r="W121" s="81">
        <v>43560.84144675926</v>
      </c>
      <c r="X121" s="83" t="s">
        <v>433</v>
      </c>
      <c r="Y121" s="79"/>
      <c r="Z121" s="79"/>
      <c r="AA121" s="85" t="s">
        <v>498</v>
      </c>
      <c r="AB121" s="79"/>
      <c r="AC121" s="79" t="b">
        <v>0</v>
      </c>
      <c r="AD121" s="79">
        <v>14</v>
      </c>
      <c r="AE121" s="85" t="s">
        <v>552</v>
      </c>
      <c r="AF121" s="79" t="b">
        <v>0</v>
      </c>
      <c r="AG121" s="79" t="s">
        <v>560</v>
      </c>
      <c r="AH121" s="79"/>
      <c r="AI121" s="85" t="s">
        <v>552</v>
      </c>
      <c r="AJ121" s="79" t="b">
        <v>0</v>
      </c>
      <c r="AK121" s="79">
        <v>7</v>
      </c>
      <c r="AL121" s="85" t="s">
        <v>552</v>
      </c>
      <c r="AM121" s="79" t="s">
        <v>570</v>
      </c>
      <c r="AN121" s="79" t="b">
        <v>0</v>
      </c>
      <c r="AO121" s="85" t="s">
        <v>498</v>
      </c>
      <c r="AP121" s="79" t="s">
        <v>576</v>
      </c>
      <c r="AQ121" s="79">
        <v>0</v>
      </c>
      <c r="AR121" s="79">
        <v>0</v>
      </c>
      <c r="AS121" s="79"/>
      <c r="AT121" s="79"/>
      <c r="AU121" s="79"/>
      <c r="AV121" s="79"/>
      <c r="AW121" s="79"/>
      <c r="AX121" s="79"/>
      <c r="AY121" s="79"/>
      <c r="AZ121" s="79"/>
      <c r="BA121">
        <v>5</v>
      </c>
      <c r="BB121" s="78" t="str">
        <f>REPLACE(INDEX(GroupVertices[Group],MATCH(Edges[[#This Row],[Vertex 1]],GroupVertices[Vertex],0)),1,1,"")</f>
        <v>1</v>
      </c>
      <c r="BC121" s="78" t="str">
        <f>REPLACE(INDEX(GroupVertices[Group],MATCH(Edges[[#This Row],[Vertex 2]],GroupVertices[Vertex],0)),1,1,"")</f>
        <v>3</v>
      </c>
      <c r="BD121" s="48"/>
      <c r="BE121" s="49"/>
      <c r="BF121" s="48"/>
      <c r="BG121" s="49"/>
      <c r="BH121" s="48"/>
      <c r="BI121" s="49"/>
      <c r="BJ121" s="48"/>
      <c r="BK121" s="49"/>
      <c r="BL121" s="48"/>
    </row>
    <row r="122" spans="1:64" ht="15">
      <c r="A122" s="64" t="s">
        <v>226</v>
      </c>
      <c r="B122" s="64" t="s">
        <v>234</v>
      </c>
      <c r="C122" s="65" t="s">
        <v>1765</v>
      </c>
      <c r="D122" s="66">
        <v>7.666666666666667</v>
      </c>
      <c r="E122" s="67" t="s">
        <v>136</v>
      </c>
      <c r="F122" s="68">
        <v>19.666666666666664</v>
      </c>
      <c r="G122" s="65"/>
      <c r="H122" s="69"/>
      <c r="I122" s="70"/>
      <c r="J122" s="70"/>
      <c r="K122" s="34" t="s">
        <v>66</v>
      </c>
      <c r="L122" s="77">
        <v>122</v>
      </c>
      <c r="M122" s="77"/>
      <c r="N122" s="72"/>
      <c r="O122" s="79" t="s">
        <v>301</v>
      </c>
      <c r="P122" s="81">
        <v>43497.69256944444</v>
      </c>
      <c r="Q122" s="79" t="s">
        <v>319</v>
      </c>
      <c r="R122" s="83" t="s">
        <v>361</v>
      </c>
      <c r="S122" s="79" t="s">
        <v>372</v>
      </c>
      <c r="T122" s="79" t="s">
        <v>383</v>
      </c>
      <c r="U122" s="79"/>
      <c r="V122" s="83" t="s">
        <v>407</v>
      </c>
      <c r="W122" s="81">
        <v>43497.69256944444</v>
      </c>
      <c r="X122" s="83" t="s">
        <v>436</v>
      </c>
      <c r="Y122" s="79"/>
      <c r="Z122" s="79"/>
      <c r="AA122" s="85" t="s">
        <v>501</v>
      </c>
      <c r="AB122" s="79"/>
      <c r="AC122" s="79" t="b">
        <v>0</v>
      </c>
      <c r="AD122" s="79">
        <v>6</v>
      </c>
      <c r="AE122" s="85" t="s">
        <v>552</v>
      </c>
      <c r="AF122" s="79" t="b">
        <v>0</v>
      </c>
      <c r="AG122" s="79" t="s">
        <v>560</v>
      </c>
      <c r="AH122" s="79"/>
      <c r="AI122" s="85" t="s">
        <v>552</v>
      </c>
      <c r="AJ122" s="79" t="b">
        <v>0</v>
      </c>
      <c r="AK122" s="79">
        <v>2</v>
      </c>
      <c r="AL122" s="85" t="s">
        <v>552</v>
      </c>
      <c r="AM122" s="79" t="s">
        <v>571</v>
      </c>
      <c r="AN122" s="79" t="b">
        <v>0</v>
      </c>
      <c r="AO122" s="85" t="s">
        <v>501</v>
      </c>
      <c r="AP122" s="79" t="s">
        <v>576</v>
      </c>
      <c r="AQ122" s="79">
        <v>0</v>
      </c>
      <c r="AR122" s="79">
        <v>0</v>
      </c>
      <c r="AS122" s="79"/>
      <c r="AT122" s="79"/>
      <c r="AU122" s="79"/>
      <c r="AV122" s="79"/>
      <c r="AW122" s="79"/>
      <c r="AX122" s="79"/>
      <c r="AY122" s="79"/>
      <c r="AZ122" s="79"/>
      <c r="BA122">
        <v>5</v>
      </c>
      <c r="BB122" s="78" t="str">
        <f>REPLACE(INDEX(GroupVertices[Group],MATCH(Edges[[#This Row],[Vertex 1]],GroupVertices[Vertex],0)),1,1,"")</f>
        <v>1</v>
      </c>
      <c r="BC122" s="78" t="str">
        <f>REPLACE(INDEX(GroupVertices[Group],MATCH(Edges[[#This Row],[Vertex 2]],GroupVertices[Vertex],0)),1,1,"")</f>
        <v>3</v>
      </c>
      <c r="BD122" s="48"/>
      <c r="BE122" s="49"/>
      <c r="BF122" s="48"/>
      <c r="BG122" s="49"/>
      <c r="BH122" s="48"/>
      <c r="BI122" s="49"/>
      <c r="BJ122" s="48"/>
      <c r="BK122" s="49"/>
      <c r="BL122" s="48"/>
    </row>
    <row r="123" spans="1:64" ht="15">
      <c r="A123" s="64" t="s">
        <v>226</v>
      </c>
      <c r="B123" s="64" t="s">
        <v>234</v>
      </c>
      <c r="C123" s="65" t="s">
        <v>1765</v>
      </c>
      <c r="D123" s="66">
        <v>7.666666666666667</v>
      </c>
      <c r="E123" s="67" t="s">
        <v>136</v>
      </c>
      <c r="F123" s="68">
        <v>19.666666666666664</v>
      </c>
      <c r="G123" s="65"/>
      <c r="H123" s="69"/>
      <c r="I123" s="70"/>
      <c r="J123" s="70"/>
      <c r="K123" s="34" t="s">
        <v>66</v>
      </c>
      <c r="L123" s="77">
        <v>123</v>
      </c>
      <c r="M123" s="77"/>
      <c r="N123" s="72"/>
      <c r="O123" s="79" t="s">
        <v>301</v>
      </c>
      <c r="P123" s="81">
        <v>43600.04740740741</v>
      </c>
      <c r="Q123" s="79" t="s">
        <v>320</v>
      </c>
      <c r="R123" s="83" t="s">
        <v>362</v>
      </c>
      <c r="S123" s="79" t="s">
        <v>372</v>
      </c>
      <c r="T123" s="79" t="s">
        <v>384</v>
      </c>
      <c r="U123" s="79"/>
      <c r="V123" s="83" t="s">
        <v>407</v>
      </c>
      <c r="W123" s="81">
        <v>43600.04740740741</v>
      </c>
      <c r="X123" s="83" t="s">
        <v>437</v>
      </c>
      <c r="Y123" s="79"/>
      <c r="Z123" s="79"/>
      <c r="AA123" s="85" t="s">
        <v>502</v>
      </c>
      <c r="AB123" s="79"/>
      <c r="AC123" s="79" t="b">
        <v>0</v>
      </c>
      <c r="AD123" s="79">
        <v>12</v>
      </c>
      <c r="AE123" s="85" t="s">
        <v>552</v>
      </c>
      <c r="AF123" s="79" t="b">
        <v>0</v>
      </c>
      <c r="AG123" s="79" t="s">
        <v>560</v>
      </c>
      <c r="AH123" s="79"/>
      <c r="AI123" s="85" t="s">
        <v>552</v>
      </c>
      <c r="AJ123" s="79" t="b">
        <v>0</v>
      </c>
      <c r="AK123" s="79">
        <v>9</v>
      </c>
      <c r="AL123" s="85" t="s">
        <v>552</v>
      </c>
      <c r="AM123" s="79" t="s">
        <v>570</v>
      </c>
      <c r="AN123" s="79" t="b">
        <v>0</v>
      </c>
      <c r="AO123" s="85" t="s">
        <v>502</v>
      </c>
      <c r="AP123" s="79" t="s">
        <v>576</v>
      </c>
      <c r="AQ123" s="79">
        <v>0</v>
      </c>
      <c r="AR123" s="79">
        <v>0</v>
      </c>
      <c r="AS123" s="79"/>
      <c r="AT123" s="79"/>
      <c r="AU123" s="79"/>
      <c r="AV123" s="79"/>
      <c r="AW123" s="79"/>
      <c r="AX123" s="79"/>
      <c r="AY123" s="79"/>
      <c r="AZ123" s="79"/>
      <c r="BA123">
        <v>5</v>
      </c>
      <c r="BB123" s="78" t="str">
        <f>REPLACE(INDEX(GroupVertices[Group],MATCH(Edges[[#This Row],[Vertex 1]],GroupVertices[Vertex],0)),1,1,"")</f>
        <v>1</v>
      </c>
      <c r="BC123" s="78" t="str">
        <f>REPLACE(INDEX(GroupVertices[Group],MATCH(Edges[[#This Row],[Vertex 2]],GroupVertices[Vertex],0)),1,1,"")</f>
        <v>3</v>
      </c>
      <c r="BD123" s="48"/>
      <c r="BE123" s="49"/>
      <c r="BF123" s="48"/>
      <c r="BG123" s="49"/>
      <c r="BH123" s="48"/>
      <c r="BI123" s="49"/>
      <c r="BJ123" s="48"/>
      <c r="BK123" s="49"/>
      <c r="BL123" s="48"/>
    </row>
    <row r="124" spans="1:64" ht="15">
      <c r="A124" s="64" t="s">
        <v>226</v>
      </c>
      <c r="B124" s="64" t="s">
        <v>234</v>
      </c>
      <c r="C124" s="65" t="s">
        <v>1765</v>
      </c>
      <c r="D124" s="66">
        <v>7.666666666666667</v>
      </c>
      <c r="E124" s="67" t="s">
        <v>136</v>
      </c>
      <c r="F124" s="68">
        <v>19.666666666666664</v>
      </c>
      <c r="G124" s="65"/>
      <c r="H124" s="69"/>
      <c r="I124" s="70"/>
      <c r="J124" s="70"/>
      <c r="K124" s="34" t="s">
        <v>66</v>
      </c>
      <c r="L124" s="77">
        <v>124</v>
      </c>
      <c r="M124" s="77"/>
      <c r="N124" s="72"/>
      <c r="O124" s="79" t="s">
        <v>301</v>
      </c>
      <c r="P124" s="81">
        <v>43715.021006944444</v>
      </c>
      <c r="Q124" s="79" t="s">
        <v>323</v>
      </c>
      <c r="R124" s="83" t="s">
        <v>354</v>
      </c>
      <c r="S124" s="79" t="s">
        <v>372</v>
      </c>
      <c r="T124" s="79" t="s">
        <v>379</v>
      </c>
      <c r="U124" s="79"/>
      <c r="V124" s="83" t="s">
        <v>407</v>
      </c>
      <c r="W124" s="81">
        <v>43715.021006944444</v>
      </c>
      <c r="X124" s="83" t="s">
        <v>440</v>
      </c>
      <c r="Y124" s="79"/>
      <c r="Z124" s="79"/>
      <c r="AA124" s="85" t="s">
        <v>505</v>
      </c>
      <c r="AB124" s="79"/>
      <c r="AC124" s="79" t="b">
        <v>0</v>
      </c>
      <c r="AD124" s="79">
        <v>2</v>
      </c>
      <c r="AE124" s="85" t="s">
        <v>552</v>
      </c>
      <c r="AF124" s="79" t="b">
        <v>0</v>
      </c>
      <c r="AG124" s="79" t="s">
        <v>560</v>
      </c>
      <c r="AH124" s="79"/>
      <c r="AI124" s="85" t="s">
        <v>552</v>
      </c>
      <c r="AJ124" s="79" t="b">
        <v>0</v>
      </c>
      <c r="AK124" s="79">
        <v>2</v>
      </c>
      <c r="AL124" s="85" t="s">
        <v>552</v>
      </c>
      <c r="AM124" s="79" t="s">
        <v>568</v>
      </c>
      <c r="AN124" s="79" t="b">
        <v>0</v>
      </c>
      <c r="AO124" s="85" t="s">
        <v>505</v>
      </c>
      <c r="AP124" s="79" t="s">
        <v>176</v>
      </c>
      <c r="AQ124" s="79">
        <v>0</v>
      </c>
      <c r="AR124" s="79">
        <v>0</v>
      </c>
      <c r="AS124" s="79"/>
      <c r="AT124" s="79"/>
      <c r="AU124" s="79"/>
      <c r="AV124" s="79"/>
      <c r="AW124" s="79"/>
      <c r="AX124" s="79"/>
      <c r="AY124" s="79"/>
      <c r="AZ124" s="79"/>
      <c r="BA124">
        <v>5</v>
      </c>
      <c r="BB124" s="78" t="str">
        <f>REPLACE(INDEX(GroupVertices[Group],MATCH(Edges[[#This Row],[Vertex 1]],GroupVertices[Vertex],0)),1,1,"")</f>
        <v>1</v>
      </c>
      <c r="BC124" s="78" t="str">
        <f>REPLACE(INDEX(GroupVertices[Group],MATCH(Edges[[#This Row],[Vertex 2]],GroupVertices[Vertex],0)),1,1,"")</f>
        <v>3</v>
      </c>
      <c r="BD124" s="48"/>
      <c r="BE124" s="49"/>
      <c r="BF124" s="48"/>
      <c r="BG124" s="49"/>
      <c r="BH124" s="48"/>
      <c r="BI124" s="49"/>
      <c r="BJ124" s="48"/>
      <c r="BK124" s="49"/>
      <c r="BL124" s="48"/>
    </row>
    <row r="125" spans="1:64" ht="15">
      <c r="A125" s="64" t="s">
        <v>226</v>
      </c>
      <c r="B125" s="64" t="s">
        <v>234</v>
      </c>
      <c r="C125" s="65" t="s">
        <v>1765</v>
      </c>
      <c r="D125" s="66">
        <v>7.666666666666667</v>
      </c>
      <c r="E125" s="67" t="s">
        <v>136</v>
      </c>
      <c r="F125" s="68">
        <v>19.666666666666664</v>
      </c>
      <c r="G125" s="65"/>
      <c r="H125" s="69"/>
      <c r="I125" s="70"/>
      <c r="J125" s="70"/>
      <c r="K125" s="34" t="s">
        <v>66</v>
      </c>
      <c r="L125" s="77">
        <v>125</v>
      </c>
      <c r="M125" s="77"/>
      <c r="N125" s="72"/>
      <c r="O125" s="79" t="s">
        <v>301</v>
      </c>
      <c r="P125" s="81">
        <v>43724.366527777776</v>
      </c>
      <c r="Q125" s="79" t="s">
        <v>324</v>
      </c>
      <c r="R125" s="79"/>
      <c r="S125" s="79"/>
      <c r="T125" s="79"/>
      <c r="U125" s="79"/>
      <c r="V125" s="83" t="s">
        <v>407</v>
      </c>
      <c r="W125" s="81">
        <v>43724.366527777776</v>
      </c>
      <c r="X125" s="83" t="s">
        <v>441</v>
      </c>
      <c r="Y125" s="79"/>
      <c r="Z125" s="79"/>
      <c r="AA125" s="85" t="s">
        <v>506</v>
      </c>
      <c r="AB125" s="85" t="s">
        <v>504</v>
      </c>
      <c r="AC125" s="79" t="b">
        <v>0</v>
      </c>
      <c r="AD125" s="79">
        <v>1</v>
      </c>
      <c r="AE125" s="85" t="s">
        <v>556</v>
      </c>
      <c r="AF125" s="79" t="b">
        <v>0</v>
      </c>
      <c r="AG125" s="79" t="s">
        <v>560</v>
      </c>
      <c r="AH125" s="79"/>
      <c r="AI125" s="85" t="s">
        <v>552</v>
      </c>
      <c r="AJ125" s="79" t="b">
        <v>0</v>
      </c>
      <c r="AK125" s="79">
        <v>0</v>
      </c>
      <c r="AL125" s="85" t="s">
        <v>552</v>
      </c>
      <c r="AM125" s="79" t="s">
        <v>569</v>
      </c>
      <c r="AN125" s="79" t="b">
        <v>0</v>
      </c>
      <c r="AO125" s="85" t="s">
        <v>504</v>
      </c>
      <c r="AP125" s="79" t="s">
        <v>176</v>
      </c>
      <c r="AQ125" s="79">
        <v>0</v>
      </c>
      <c r="AR125" s="79">
        <v>0</v>
      </c>
      <c r="AS125" s="79"/>
      <c r="AT125" s="79"/>
      <c r="AU125" s="79"/>
      <c r="AV125" s="79"/>
      <c r="AW125" s="79"/>
      <c r="AX125" s="79"/>
      <c r="AY125" s="79"/>
      <c r="AZ125" s="79"/>
      <c r="BA125">
        <v>5</v>
      </c>
      <c r="BB125" s="78" t="str">
        <f>REPLACE(INDEX(GroupVertices[Group],MATCH(Edges[[#This Row],[Vertex 1]],GroupVertices[Vertex],0)),1,1,"")</f>
        <v>1</v>
      </c>
      <c r="BC125" s="78" t="str">
        <f>REPLACE(INDEX(GroupVertices[Group],MATCH(Edges[[#This Row],[Vertex 2]],GroupVertices[Vertex],0)),1,1,"")</f>
        <v>3</v>
      </c>
      <c r="BD125" s="48"/>
      <c r="BE125" s="49"/>
      <c r="BF125" s="48"/>
      <c r="BG125" s="49"/>
      <c r="BH125" s="48"/>
      <c r="BI125" s="49"/>
      <c r="BJ125" s="48"/>
      <c r="BK125" s="49"/>
      <c r="BL125" s="48"/>
    </row>
    <row r="126" spans="1:64" ht="15">
      <c r="A126" s="64" t="s">
        <v>231</v>
      </c>
      <c r="B126" s="64" t="s">
        <v>234</v>
      </c>
      <c r="C126" s="65" t="s">
        <v>1763</v>
      </c>
      <c r="D126" s="66">
        <v>6.5</v>
      </c>
      <c r="E126" s="67" t="s">
        <v>136</v>
      </c>
      <c r="F126" s="68">
        <v>23.5</v>
      </c>
      <c r="G126" s="65"/>
      <c r="H126" s="69"/>
      <c r="I126" s="70"/>
      <c r="J126" s="70"/>
      <c r="K126" s="34" t="s">
        <v>66</v>
      </c>
      <c r="L126" s="77">
        <v>126</v>
      </c>
      <c r="M126" s="77"/>
      <c r="N126" s="72"/>
      <c r="O126" s="79" t="s">
        <v>301</v>
      </c>
      <c r="P126" s="81">
        <v>43715.08351851852</v>
      </c>
      <c r="Q126" s="79" t="s">
        <v>335</v>
      </c>
      <c r="R126" s="79"/>
      <c r="S126" s="79"/>
      <c r="T126" s="79"/>
      <c r="U126" s="79"/>
      <c r="V126" s="83" t="s">
        <v>412</v>
      </c>
      <c r="W126" s="81">
        <v>43715.08351851852</v>
      </c>
      <c r="X126" s="83" t="s">
        <v>452</v>
      </c>
      <c r="Y126" s="79"/>
      <c r="Z126" s="79"/>
      <c r="AA126" s="85" t="s">
        <v>517</v>
      </c>
      <c r="AB126" s="79"/>
      <c r="AC126" s="79" t="b">
        <v>0</v>
      </c>
      <c r="AD126" s="79">
        <v>0</v>
      </c>
      <c r="AE126" s="85" t="s">
        <v>552</v>
      </c>
      <c r="AF126" s="79" t="b">
        <v>0</v>
      </c>
      <c r="AG126" s="79" t="s">
        <v>560</v>
      </c>
      <c r="AH126" s="79"/>
      <c r="AI126" s="85" t="s">
        <v>552</v>
      </c>
      <c r="AJ126" s="79" t="b">
        <v>0</v>
      </c>
      <c r="AK126" s="79">
        <v>1</v>
      </c>
      <c r="AL126" s="85" t="s">
        <v>503</v>
      </c>
      <c r="AM126" s="79" t="s">
        <v>573</v>
      </c>
      <c r="AN126" s="79" t="b">
        <v>0</v>
      </c>
      <c r="AO126" s="85" t="s">
        <v>503</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2</v>
      </c>
      <c r="BC126" s="78" t="str">
        <f>REPLACE(INDEX(GroupVertices[Group],MATCH(Edges[[#This Row],[Vertex 2]],GroupVertices[Vertex],0)),1,1,"")</f>
        <v>3</v>
      </c>
      <c r="BD126" s="48"/>
      <c r="BE126" s="49"/>
      <c r="BF126" s="48"/>
      <c r="BG126" s="49"/>
      <c r="BH126" s="48"/>
      <c r="BI126" s="49"/>
      <c r="BJ126" s="48"/>
      <c r="BK126" s="49"/>
      <c r="BL126" s="48"/>
    </row>
    <row r="127" spans="1:64" ht="15">
      <c r="A127" s="64" t="s">
        <v>231</v>
      </c>
      <c r="B127" s="64" t="s">
        <v>234</v>
      </c>
      <c r="C127" s="65" t="s">
        <v>1763</v>
      </c>
      <c r="D127" s="66">
        <v>6.5</v>
      </c>
      <c r="E127" s="67" t="s">
        <v>136</v>
      </c>
      <c r="F127" s="68">
        <v>23.5</v>
      </c>
      <c r="G127" s="65"/>
      <c r="H127" s="69"/>
      <c r="I127" s="70"/>
      <c r="J127" s="70"/>
      <c r="K127" s="34" t="s">
        <v>66</v>
      </c>
      <c r="L127" s="77">
        <v>127</v>
      </c>
      <c r="M127" s="77"/>
      <c r="N127" s="72"/>
      <c r="O127" s="79" t="s">
        <v>301</v>
      </c>
      <c r="P127" s="81">
        <v>43722.91334490741</v>
      </c>
      <c r="Q127" s="79" t="s">
        <v>337</v>
      </c>
      <c r="R127" s="83" t="s">
        <v>365</v>
      </c>
      <c r="S127" s="79" t="s">
        <v>373</v>
      </c>
      <c r="T127" s="79" t="s">
        <v>387</v>
      </c>
      <c r="U127" s="79"/>
      <c r="V127" s="83" t="s">
        <v>412</v>
      </c>
      <c r="W127" s="81">
        <v>43722.91334490741</v>
      </c>
      <c r="X127" s="83" t="s">
        <v>458</v>
      </c>
      <c r="Y127" s="79"/>
      <c r="Z127" s="79"/>
      <c r="AA127" s="85" t="s">
        <v>523</v>
      </c>
      <c r="AB127" s="85" t="s">
        <v>550</v>
      </c>
      <c r="AC127" s="79" t="b">
        <v>0</v>
      </c>
      <c r="AD127" s="79">
        <v>3</v>
      </c>
      <c r="AE127" s="85" t="s">
        <v>558</v>
      </c>
      <c r="AF127" s="79" t="b">
        <v>1</v>
      </c>
      <c r="AG127" s="79" t="s">
        <v>561</v>
      </c>
      <c r="AH127" s="79"/>
      <c r="AI127" s="85" t="s">
        <v>505</v>
      </c>
      <c r="AJ127" s="79" t="b">
        <v>0</v>
      </c>
      <c r="AK127" s="79">
        <v>2</v>
      </c>
      <c r="AL127" s="85" t="s">
        <v>552</v>
      </c>
      <c r="AM127" s="79" t="s">
        <v>568</v>
      </c>
      <c r="AN127" s="79" t="b">
        <v>0</v>
      </c>
      <c r="AO127" s="85" t="s">
        <v>550</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2</v>
      </c>
      <c r="BC127" s="78" t="str">
        <f>REPLACE(INDEX(GroupVertices[Group],MATCH(Edges[[#This Row],[Vertex 2]],GroupVertices[Vertex],0)),1,1,"")</f>
        <v>3</v>
      </c>
      <c r="BD127" s="48"/>
      <c r="BE127" s="49"/>
      <c r="BF127" s="48"/>
      <c r="BG127" s="49"/>
      <c r="BH127" s="48"/>
      <c r="BI127" s="49"/>
      <c r="BJ127" s="48"/>
      <c r="BK127" s="49"/>
      <c r="BL127" s="48"/>
    </row>
    <row r="128" spans="1:64" ht="15">
      <c r="A128" s="64" t="s">
        <v>231</v>
      </c>
      <c r="B128" s="64" t="s">
        <v>234</v>
      </c>
      <c r="C128" s="65" t="s">
        <v>1763</v>
      </c>
      <c r="D128" s="66">
        <v>6.5</v>
      </c>
      <c r="E128" s="67" t="s">
        <v>136</v>
      </c>
      <c r="F128" s="68">
        <v>23.5</v>
      </c>
      <c r="G128" s="65"/>
      <c r="H128" s="69"/>
      <c r="I128" s="70"/>
      <c r="J128" s="70"/>
      <c r="K128" s="34" t="s">
        <v>66</v>
      </c>
      <c r="L128" s="77">
        <v>128</v>
      </c>
      <c r="M128" s="77"/>
      <c r="N128" s="72"/>
      <c r="O128" s="79" t="s">
        <v>301</v>
      </c>
      <c r="P128" s="81">
        <v>43722.91357638889</v>
      </c>
      <c r="Q128" s="79" t="s">
        <v>336</v>
      </c>
      <c r="R128" s="83" t="s">
        <v>365</v>
      </c>
      <c r="S128" s="79" t="s">
        <v>373</v>
      </c>
      <c r="T128" s="79" t="s">
        <v>386</v>
      </c>
      <c r="U128" s="79"/>
      <c r="V128" s="83" t="s">
        <v>412</v>
      </c>
      <c r="W128" s="81">
        <v>43722.91357638889</v>
      </c>
      <c r="X128" s="83" t="s">
        <v>459</v>
      </c>
      <c r="Y128" s="79"/>
      <c r="Z128" s="79"/>
      <c r="AA128" s="85" t="s">
        <v>524</v>
      </c>
      <c r="AB128" s="79"/>
      <c r="AC128" s="79" t="b">
        <v>0</v>
      </c>
      <c r="AD128" s="79">
        <v>0</v>
      </c>
      <c r="AE128" s="85" t="s">
        <v>552</v>
      </c>
      <c r="AF128" s="79" t="b">
        <v>1</v>
      </c>
      <c r="AG128" s="79" t="s">
        <v>561</v>
      </c>
      <c r="AH128" s="79"/>
      <c r="AI128" s="85" t="s">
        <v>505</v>
      </c>
      <c r="AJ128" s="79" t="b">
        <v>0</v>
      </c>
      <c r="AK128" s="79">
        <v>2</v>
      </c>
      <c r="AL128" s="85" t="s">
        <v>523</v>
      </c>
      <c r="AM128" s="79" t="s">
        <v>568</v>
      </c>
      <c r="AN128" s="79" t="b">
        <v>0</v>
      </c>
      <c r="AO128" s="85" t="s">
        <v>523</v>
      </c>
      <c r="AP128" s="79" t="s">
        <v>176</v>
      </c>
      <c r="AQ128" s="79">
        <v>0</v>
      </c>
      <c r="AR128" s="79">
        <v>0</v>
      </c>
      <c r="AS128" s="79"/>
      <c r="AT128" s="79"/>
      <c r="AU128" s="79"/>
      <c r="AV128" s="79"/>
      <c r="AW128" s="79"/>
      <c r="AX128" s="79"/>
      <c r="AY128" s="79"/>
      <c r="AZ128" s="79"/>
      <c r="BA128">
        <v>4</v>
      </c>
      <c r="BB128" s="78" t="str">
        <f>REPLACE(INDEX(GroupVertices[Group],MATCH(Edges[[#This Row],[Vertex 1]],GroupVertices[Vertex],0)),1,1,"")</f>
        <v>2</v>
      </c>
      <c r="BC128" s="78" t="str">
        <f>REPLACE(INDEX(GroupVertices[Group],MATCH(Edges[[#This Row],[Vertex 2]],GroupVertices[Vertex],0)),1,1,"")</f>
        <v>3</v>
      </c>
      <c r="BD128" s="48"/>
      <c r="BE128" s="49"/>
      <c r="BF128" s="48"/>
      <c r="BG128" s="49"/>
      <c r="BH128" s="48"/>
      <c r="BI128" s="49"/>
      <c r="BJ128" s="48"/>
      <c r="BK128" s="49"/>
      <c r="BL128" s="48"/>
    </row>
    <row r="129" spans="1:64" ht="15">
      <c r="A129" s="64" t="s">
        <v>231</v>
      </c>
      <c r="B129" s="64" t="s">
        <v>234</v>
      </c>
      <c r="C129" s="65" t="s">
        <v>1763</v>
      </c>
      <c r="D129" s="66">
        <v>6.5</v>
      </c>
      <c r="E129" s="67" t="s">
        <v>136</v>
      </c>
      <c r="F129" s="68">
        <v>23.5</v>
      </c>
      <c r="G129" s="65"/>
      <c r="H129" s="69"/>
      <c r="I129" s="70"/>
      <c r="J129" s="70"/>
      <c r="K129" s="34" t="s">
        <v>66</v>
      </c>
      <c r="L129" s="77">
        <v>129</v>
      </c>
      <c r="M129" s="77"/>
      <c r="N129" s="72"/>
      <c r="O129" s="79" t="s">
        <v>301</v>
      </c>
      <c r="P129" s="81">
        <v>43724.640868055554</v>
      </c>
      <c r="Q129" s="79" t="s">
        <v>336</v>
      </c>
      <c r="R129" s="83" t="s">
        <v>365</v>
      </c>
      <c r="S129" s="79" t="s">
        <v>373</v>
      </c>
      <c r="T129" s="79" t="s">
        <v>386</v>
      </c>
      <c r="U129" s="79"/>
      <c r="V129" s="83" t="s">
        <v>412</v>
      </c>
      <c r="W129" s="81">
        <v>43724.640868055554</v>
      </c>
      <c r="X129" s="83" t="s">
        <v>460</v>
      </c>
      <c r="Y129" s="79"/>
      <c r="Z129" s="79"/>
      <c r="AA129" s="85" t="s">
        <v>525</v>
      </c>
      <c r="AB129" s="79"/>
      <c r="AC129" s="79" t="b">
        <v>0</v>
      </c>
      <c r="AD129" s="79">
        <v>0</v>
      </c>
      <c r="AE129" s="85" t="s">
        <v>552</v>
      </c>
      <c r="AF129" s="79" t="b">
        <v>1</v>
      </c>
      <c r="AG129" s="79" t="s">
        <v>561</v>
      </c>
      <c r="AH129" s="79"/>
      <c r="AI129" s="85" t="s">
        <v>505</v>
      </c>
      <c r="AJ129" s="79" t="b">
        <v>0</v>
      </c>
      <c r="AK129" s="79">
        <v>3</v>
      </c>
      <c r="AL129" s="85" t="s">
        <v>523</v>
      </c>
      <c r="AM129" s="79" t="s">
        <v>568</v>
      </c>
      <c r="AN129" s="79" t="b">
        <v>0</v>
      </c>
      <c r="AO129" s="85" t="s">
        <v>523</v>
      </c>
      <c r="AP129" s="79" t="s">
        <v>176</v>
      </c>
      <c r="AQ129" s="79">
        <v>0</v>
      </c>
      <c r="AR129" s="79">
        <v>0</v>
      </c>
      <c r="AS129" s="79"/>
      <c r="AT129" s="79"/>
      <c r="AU129" s="79"/>
      <c r="AV129" s="79"/>
      <c r="AW129" s="79"/>
      <c r="AX129" s="79"/>
      <c r="AY129" s="79"/>
      <c r="AZ129" s="79"/>
      <c r="BA129">
        <v>4</v>
      </c>
      <c r="BB129" s="78" t="str">
        <f>REPLACE(INDEX(GroupVertices[Group],MATCH(Edges[[#This Row],[Vertex 1]],GroupVertices[Vertex],0)),1,1,"")</f>
        <v>2</v>
      </c>
      <c r="BC129" s="78" t="str">
        <f>REPLACE(INDEX(GroupVertices[Group],MATCH(Edges[[#This Row],[Vertex 2]],GroupVertices[Vertex],0)),1,1,"")</f>
        <v>3</v>
      </c>
      <c r="BD129" s="48"/>
      <c r="BE129" s="49"/>
      <c r="BF129" s="48"/>
      <c r="BG129" s="49"/>
      <c r="BH129" s="48"/>
      <c r="BI129" s="49"/>
      <c r="BJ129" s="48"/>
      <c r="BK129" s="49"/>
      <c r="BL129" s="48"/>
    </row>
    <row r="130" spans="1:64" ht="15">
      <c r="A130" s="64" t="s">
        <v>226</v>
      </c>
      <c r="B130" s="64" t="s">
        <v>288</v>
      </c>
      <c r="C130" s="65" t="s">
        <v>1762</v>
      </c>
      <c r="D130" s="66">
        <v>4.166666666666667</v>
      </c>
      <c r="E130" s="67" t="s">
        <v>136</v>
      </c>
      <c r="F130" s="68">
        <v>31.166666666666668</v>
      </c>
      <c r="G130" s="65"/>
      <c r="H130" s="69"/>
      <c r="I130" s="70"/>
      <c r="J130" s="70"/>
      <c r="K130" s="34" t="s">
        <v>65</v>
      </c>
      <c r="L130" s="77">
        <v>130</v>
      </c>
      <c r="M130" s="77"/>
      <c r="N130" s="72"/>
      <c r="O130" s="79" t="s">
        <v>301</v>
      </c>
      <c r="P130" s="81">
        <v>43715.021006944444</v>
      </c>
      <c r="Q130" s="79" t="s">
        <v>323</v>
      </c>
      <c r="R130" s="83" t="s">
        <v>354</v>
      </c>
      <c r="S130" s="79" t="s">
        <v>372</v>
      </c>
      <c r="T130" s="79" t="s">
        <v>379</v>
      </c>
      <c r="U130" s="79"/>
      <c r="V130" s="83" t="s">
        <v>407</v>
      </c>
      <c r="W130" s="81">
        <v>43715.021006944444</v>
      </c>
      <c r="X130" s="83" t="s">
        <v>440</v>
      </c>
      <c r="Y130" s="79"/>
      <c r="Z130" s="79"/>
      <c r="AA130" s="85" t="s">
        <v>505</v>
      </c>
      <c r="AB130" s="79"/>
      <c r="AC130" s="79" t="b">
        <v>0</v>
      </c>
      <c r="AD130" s="79">
        <v>2</v>
      </c>
      <c r="AE130" s="85" t="s">
        <v>552</v>
      </c>
      <c r="AF130" s="79" t="b">
        <v>0</v>
      </c>
      <c r="AG130" s="79" t="s">
        <v>560</v>
      </c>
      <c r="AH130" s="79"/>
      <c r="AI130" s="85" t="s">
        <v>552</v>
      </c>
      <c r="AJ130" s="79" t="b">
        <v>0</v>
      </c>
      <c r="AK130" s="79">
        <v>2</v>
      </c>
      <c r="AL130" s="85" t="s">
        <v>552</v>
      </c>
      <c r="AM130" s="79" t="s">
        <v>568</v>
      </c>
      <c r="AN130" s="79" t="b">
        <v>0</v>
      </c>
      <c r="AO130" s="85" t="s">
        <v>505</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3</v>
      </c>
      <c r="BD130" s="48"/>
      <c r="BE130" s="49"/>
      <c r="BF130" s="48"/>
      <c r="BG130" s="49"/>
      <c r="BH130" s="48"/>
      <c r="BI130" s="49"/>
      <c r="BJ130" s="48"/>
      <c r="BK130" s="49"/>
      <c r="BL130" s="48"/>
    </row>
    <row r="131" spans="1:64" ht="15">
      <c r="A131" s="64" t="s">
        <v>226</v>
      </c>
      <c r="B131" s="64" t="s">
        <v>288</v>
      </c>
      <c r="C131" s="65" t="s">
        <v>1762</v>
      </c>
      <c r="D131" s="66">
        <v>4.166666666666667</v>
      </c>
      <c r="E131" s="67" t="s">
        <v>136</v>
      </c>
      <c r="F131" s="68">
        <v>31.166666666666668</v>
      </c>
      <c r="G131" s="65"/>
      <c r="H131" s="69"/>
      <c r="I131" s="70"/>
      <c r="J131" s="70"/>
      <c r="K131" s="34" t="s">
        <v>65</v>
      </c>
      <c r="L131" s="77">
        <v>131</v>
      </c>
      <c r="M131" s="77"/>
      <c r="N131" s="72"/>
      <c r="O131" s="79" t="s">
        <v>301</v>
      </c>
      <c r="P131" s="81">
        <v>43724.366527777776</v>
      </c>
      <c r="Q131" s="79" t="s">
        <v>324</v>
      </c>
      <c r="R131" s="79"/>
      <c r="S131" s="79"/>
      <c r="T131" s="79"/>
      <c r="U131" s="79"/>
      <c r="V131" s="83" t="s">
        <v>407</v>
      </c>
      <c r="W131" s="81">
        <v>43724.366527777776</v>
      </c>
      <c r="X131" s="83" t="s">
        <v>441</v>
      </c>
      <c r="Y131" s="79"/>
      <c r="Z131" s="79"/>
      <c r="AA131" s="85" t="s">
        <v>506</v>
      </c>
      <c r="AB131" s="85" t="s">
        <v>504</v>
      </c>
      <c r="AC131" s="79" t="b">
        <v>0</v>
      </c>
      <c r="AD131" s="79">
        <v>1</v>
      </c>
      <c r="AE131" s="85" t="s">
        <v>556</v>
      </c>
      <c r="AF131" s="79" t="b">
        <v>0</v>
      </c>
      <c r="AG131" s="79" t="s">
        <v>560</v>
      </c>
      <c r="AH131" s="79"/>
      <c r="AI131" s="85" t="s">
        <v>552</v>
      </c>
      <c r="AJ131" s="79" t="b">
        <v>0</v>
      </c>
      <c r="AK131" s="79">
        <v>0</v>
      </c>
      <c r="AL131" s="85" t="s">
        <v>552</v>
      </c>
      <c r="AM131" s="79" t="s">
        <v>569</v>
      </c>
      <c r="AN131" s="79" t="b">
        <v>0</v>
      </c>
      <c r="AO131" s="85" t="s">
        <v>504</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3</v>
      </c>
      <c r="BD131" s="48"/>
      <c r="BE131" s="49"/>
      <c r="BF131" s="48"/>
      <c r="BG131" s="49"/>
      <c r="BH131" s="48"/>
      <c r="BI131" s="49"/>
      <c r="BJ131" s="48"/>
      <c r="BK131" s="49"/>
      <c r="BL131" s="48"/>
    </row>
    <row r="132" spans="1:64" ht="15">
      <c r="A132" s="64" t="s">
        <v>231</v>
      </c>
      <c r="B132" s="64" t="s">
        <v>288</v>
      </c>
      <c r="C132" s="65" t="s">
        <v>1763</v>
      </c>
      <c r="D132" s="66">
        <v>6.5</v>
      </c>
      <c r="E132" s="67" t="s">
        <v>136</v>
      </c>
      <c r="F132" s="68">
        <v>23.5</v>
      </c>
      <c r="G132" s="65"/>
      <c r="H132" s="69"/>
      <c r="I132" s="70"/>
      <c r="J132" s="70"/>
      <c r="K132" s="34" t="s">
        <v>65</v>
      </c>
      <c r="L132" s="77">
        <v>132</v>
      </c>
      <c r="M132" s="77"/>
      <c r="N132" s="72"/>
      <c r="O132" s="79" t="s">
        <v>301</v>
      </c>
      <c r="P132" s="81">
        <v>43715.08351851852</v>
      </c>
      <c r="Q132" s="79" t="s">
        <v>335</v>
      </c>
      <c r="R132" s="79"/>
      <c r="S132" s="79"/>
      <c r="T132" s="79"/>
      <c r="U132" s="79"/>
      <c r="V132" s="83" t="s">
        <v>412</v>
      </c>
      <c r="W132" s="81">
        <v>43715.08351851852</v>
      </c>
      <c r="X132" s="83" t="s">
        <v>452</v>
      </c>
      <c r="Y132" s="79"/>
      <c r="Z132" s="79"/>
      <c r="AA132" s="85" t="s">
        <v>517</v>
      </c>
      <c r="AB132" s="79"/>
      <c r="AC132" s="79" t="b">
        <v>0</v>
      </c>
      <c r="AD132" s="79">
        <v>0</v>
      </c>
      <c r="AE132" s="85" t="s">
        <v>552</v>
      </c>
      <c r="AF132" s="79" t="b">
        <v>0</v>
      </c>
      <c r="AG132" s="79" t="s">
        <v>560</v>
      </c>
      <c r="AH132" s="79"/>
      <c r="AI132" s="85" t="s">
        <v>552</v>
      </c>
      <c r="AJ132" s="79" t="b">
        <v>0</v>
      </c>
      <c r="AK132" s="79">
        <v>1</v>
      </c>
      <c r="AL132" s="85" t="s">
        <v>503</v>
      </c>
      <c r="AM132" s="79" t="s">
        <v>573</v>
      </c>
      <c r="AN132" s="79" t="b">
        <v>0</v>
      </c>
      <c r="AO132" s="85" t="s">
        <v>503</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3</v>
      </c>
      <c r="BD132" s="48"/>
      <c r="BE132" s="49"/>
      <c r="BF132" s="48"/>
      <c r="BG132" s="49"/>
      <c r="BH132" s="48"/>
      <c r="BI132" s="49"/>
      <c r="BJ132" s="48"/>
      <c r="BK132" s="49"/>
      <c r="BL132" s="48"/>
    </row>
    <row r="133" spans="1:64" ht="15">
      <c r="A133" s="64" t="s">
        <v>231</v>
      </c>
      <c r="B133" s="64" t="s">
        <v>288</v>
      </c>
      <c r="C133" s="65" t="s">
        <v>1763</v>
      </c>
      <c r="D133" s="66">
        <v>6.5</v>
      </c>
      <c r="E133" s="67" t="s">
        <v>136</v>
      </c>
      <c r="F133" s="68">
        <v>23.5</v>
      </c>
      <c r="G133" s="65"/>
      <c r="H133" s="69"/>
      <c r="I133" s="70"/>
      <c r="J133" s="70"/>
      <c r="K133" s="34" t="s">
        <v>65</v>
      </c>
      <c r="L133" s="77">
        <v>133</v>
      </c>
      <c r="M133" s="77"/>
      <c r="N133" s="72"/>
      <c r="O133" s="79" t="s">
        <v>301</v>
      </c>
      <c r="P133" s="81">
        <v>43722.91334490741</v>
      </c>
      <c r="Q133" s="79" t="s">
        <v>337</v>
      </c>
      <c r="R133" s="83" t="s">
        <v>365</v>
      </c>
      <c r="S133" s="79" t="s">
        <v>373</v>
      </c>
      <c r="T133" s="79" t="s">
        <v>387</v>
      </c>
      <c r="U133" s="79"/>
      <c r="V133" s="83" t="s">
        <v>412</v>
      </c>
      <c r="W133" s="81">
        <v>43722.91334490741</v>
      </c>
      <c r="X133" s="83" t="s">
        <v>458</v>
      </c>
      <c r="Y133" s="79"/>
      <c r="Z133" s="79"/>
      <c r="AA133" s="85" t="s">
        <v>523</v>
      </c>
      <c r="AB133" s="85" t="s">
        <v>550</v>
      </c>
      <c r="AC133" s="79" t="b">
        <v>0</v>
      </c>
      <c r="AD133" s="79">
        <v>3</v>
      </c>
      <c r="AE133" s="85" t="s">
        <v>558</v>
      </c>
      <c r="AF133" s="79" t="b">
        <v>1</v>
      </c>
      <c r="AG133" s="79" t="s">
        <v>561</v>
      </c>
      <c r="AH133" s="79"/>
      <c r="AI133" s="85" t="s">
        <v>505</v>
      </c>
      <c r="AJ133" s="79" t="b">
        <v>0</v>
      </c>
      <c r="AK133" s="79">
        <v>2</v>
      </c>
      <c r="AL133" s="85" t="s">
        <v>552</v>
      </c>
      <c r="AM133" s="79" t="s">
        <v>568</v>
      </c>
      <c r="AN133" s="79" t="b">
        <v>0</v>
      </c>
      <c r="AO133" s="85" t="s">
        <v>550</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3</v>
      </c>
      <c r="BD133" s="48"/>
      <c r="BE133" s="49"/>
      <c r="BF133" s="48"/>
      <c r="BG133" s="49"/>
      <c r="BH133" s="48"/>
      <c r="BI133" s="49"/>
      <c r="BJ133" s="48"/>
      <c r="BK133" s="49"/>
      <c r="BL133" s="48"/>
    </row>
    <row r="134" spans="1:64" ht="15">
      <c r="A134" s="64" t="s">
        <v>231</v>
      </c>
      <c r="B134" s="64" t="s">
        <v>288</v>
      </c>
      <c r="C134" s="65" t="s">
        <v>1763</v>
      </c>
      <c r="D134" s="66">
        <v>6.5</v>
      </c>
      <c r="E134" s="67" t="s">
        <v>136</v>
      </c>
      <c r="F134" s="68">
        <v>23.5</v>
      </c>
      <c r="G134" s="65"/>
      <c r="H134" s="69"/>
      <c r="I134" s="70"/>
      <c r="J134" s="70"/>
      <c r="K134" s="34" t="s">
        <v>65</v>
      </c>
      <c r="L134" s="77">
        <v>134</v>
      </c>
      <c r="M134" s="77"/>
      <c r="N134" s="72"/>
      <c r="O134" s="79" t="s">
        <v>301</v>
      </c>
      <c r="P134" s="81">
        <v>43722.91357638889</v>
      </c>
      <c r="Q134" s="79" t="s">
        <v>336</v>
      </c>
      <c r="R134" s="83" t="s">
        <v>365</v>
      </c>
      <c r="S134" s="79" t="s">
        <v>373</v>
      </c>
      <c r="T134" s="79" t="s">
        <v>386</v>
      </c>
      <c r="U134" s="79"/>
      <c r="V134" s="83" t="s">
        <v>412</v>
      </c>
      <c r="W134" s="81">
        <v>43722.91357638889</v>
      </c>
      <c r="X134" s="83" t="s">
        <v>459</v>
      </c>
      <c r="Y134" s="79"/>
      <c r="Z134" s="79"/>
      <c r="AA134" s="85" t="s">
        <v>524</v>
      </c>
      <c r="AB134" s="79"/>
      <c r="AC134" s="79" t="b">
        <v>0</v>
      </c>
      <c r="AD134" s="79">
        <v>0</v>
      </c>
      <c r="AE134" s="85" t="s">
        <v>552</v>
      </c>
      <c r="AF134" s="79" t="b">
        <v>1</v>
      </c>
      <c r="AG134" s="79" t="s">
        <v>561</v>
      </c>
      <c r="AH134" s="79"/>
      <c r="AI134" s="85" t="s">
        <v>505</v>
      </c>
      <c r="AJ134" s="79" t="b">
        <v>0</v>
      </c>
      <c r="AK134" s="79">
        <v>2</v>
      </c>
      <c r="AL134" s="85" t="s">
        <v>523</v>
      </c>
      <c r="AM134" s="79" t="s">
        <v>568</v>
      </c>
      <c r="AN134" s="79" t="b">
        <v>0</v>
      </c>
      <c r="AO134" s="85" t="s">
        <v>523</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3</v>
      </c>
      <c r="BD134" s="48"/>
      <c r="BE134" s="49"/>
      <c r="BF134" s="48"/>
      <c r="BG134" s="49"/>
      <c r="BH134" s="48"/>
      <c r="BI134" s="49"/>
      <c r="BJ134" s="48"/>
      <c r="BK134" s="49"/>
      <c r="BL134" s="48"/>
    </row>
    <row r="135" spans="1:64" ht="15">
      <c r="A135" s="64" t="s">
        <v>231</v>
      </c>
      <c r="B135" s="64" t="s">
        <v>288</v>
      </c>
      <c r="C135" s="65" t="s">
        <v>1763</v>
      </c>
      <c r="D135" s="66">
        <v>6.5</v>
      </c>
      <c r="E135" s="67" t="s">
        <v>136</v>
      </c>
      <c r="F135" s="68">
        <v>23.5</v>
      </c>
      <c r="G135" s="65"/>
      <c r="H135" s="69"/>
      <c r="I135" s="70"/>
      <c r="J135" s="70"/>
      <c r="K135" s="34" t="s">
        <v>65</v>
      </c>
      <c r="L135" s="77">
        <v>135</v>
      </c>
      <c r="M135" s="77"/>
      <c r="N135" s="72"/>
      <c r="O135" s="79" t="s">
        <v>301</v>
      </c>
      <c r="P135" s="81">
        <v>43724.640868055554</v>
      </c>
      <c r="Q135" s="79" t="s">
        <v>336</v>
      </c>
      <c r="R135" s="83" t="s">
        <v>365</v>
      </c>
      <c r="S135" s="79" t="s">
        <v>373</v>
      </c>
      <c r="T135" s="79" t="s">
        <v>386</v>
      </c>
      <c r="U135" s="79"/>
      <c r="V135" s="83" t="s">
        <v>412</v>
      </c>
      <c r="W135" s="81">
        <v>43724.640868055554</v>
      </c>
      <c r="X135" s="83" t="s">
        <v>460</v>
      </c>
      <c r="Y135" s="79"/>
      <c r="Z135" s="79"/>
      <c r="AA135" s="85" t="s">
        <v>525</v>
      </c>
      <c r="AB135" s="79"/>
      <c r="AC135" s="79" t="b">
        <v>0</v>
      </c>
      <c r="AD135" s="79">
        <v>0</v>
      </c>
      <c r="AE135" s="85" t="s">
        <v>552</v>
      </c>
      <c r="AF135" s="79" t="b">
        <v>1</v>
      </c>
      <c r="AG135" s="79" t="s">
        <v>561</v>
      </c>
      <c r="AH135" s="79"/>
      <c r="AI135" s="85" t="s">
        <v>505</v>
      </c>
      <c r="AJ135" s="79" t="b">
        <v>0</v>
      </c>
      <c r="AK135" s="79">
        <v>3</v>
      </c>
      <c r="AL135" s="85" t="s">
        <v>523</v>
      </c>
      <c r="AM135" s="79" t="s">
        <v>568</v>
      </c>
      <c r="AN135" s="79" t="b">
        <v>0</v>
      </c>
      <c r="AO135" s="85" t="s">
        <v>523</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2</v>
      </c>
      <c r="BC135" s="78" t="str">
        <f>REPLACE(INDEX(GroupVertices[Group],MATCH(Edges[[#This Row],[Vertex 2]],GroupVertices[Vertex],0)),1,1,"")</f>
        <v>3</v>
      </c>
      <c r="BD135" s="48"/>
      <c r="BE135" s="49"/>
      <c r="BF135" s="48"/>
      <c r="BG135" s="49"/>
      <c r="BH135" s="48"/>
      <c r="BI135" s="49"/>
      <c r="BJ135" s="48"/>
      <c r="BK135" s="49"/>
      <c r="BL135" s="48"/>
    </row>
    <row r="136" spans="1:64" ht="15">
      <c r="A136" s="64" t="s">
        <v>226</v>
      </c>
      <c r="B136" s="64" t="s">
        <v>289</v>
      </c>
      <c r="C136" s="65" t="s">
        <v>1764</v>
      </c>
      <c r="D136" s="66">
        <v>5.333333333333334</v>
      </c>
      <c r="E136" s="67" t="s">
        <v>136</v>
      </c>
      <c r="F136" s="68">
        <v>27.333333333333332</v>
      </c>
      <c r="G136" s="65"/>
      <c r="H136" s="69"/>
      <c r="I136" s="70"/>
      <c r="J136" s="70"/>
      <c r="K136" s="34" t="s">
        <v>65</v>
      </c>
      <c r="L136" s="77">
        <v>136</v>
      </c>
      <c r="M136" s="77"/>
      <c r="N136" s="72"/>
      <c r="O136" s="79" t="s">
        <v>301</v>
      </c>
      <c r="P136" s="81">
        <v>43497.69256944444</v>
      </c>
      <c r="Q136" s="79" t="s">
        <v>319</v>
      </c>
      <c r="R136" s="83" t="s">
        <v>361</v>
      </c>
      <c r="S136" s="79" t="s">
        <v>372</v>
      </c>
      <c r="T136" s="79" t="s">
        <v>383</v>
      </c>
      <c r="U136" s="79"/>
      <c r="V136" s="83" t="s">
        <v>407</v>
      </c>
      <c r="W136" s="81">
        <v>43497.69256944444</v>
      </c>
      <c r="X136" s="83" t="s">
        <v>436</v>
      </c>
      <c r="Y136" s="79"/>
      <c r="Z136" s="79"/>
      <c r="AA136" s="85" t="s">
        <v>501</v>
      </c>
      <c r="AB136" s="79"/>
      <c r="AC136" s="79" t="b">
        <v>0</v>
      </c>
      <c r="AD136" s="79">
        <v>6</v>
      </c>
      <c r="AE136" s="85" t="s">
        <v>552</v>
      </c>
      <c r="AF136" s="79" t="b">
        <v>0</v>
      </c>
      <c r="AG136" s="79" t="s">
        <v>560</v>
      </c>
      <c r="AH136" s="79"/>
      <c r="AI136" s="85" t="s">
        <v>552</v>
      </c>
      <c r="AJ136" s="79" t="b">
        <v>0</v>
      </c>
      <c r="AK136" s="79">
        <v>2</v>
      </c>
      <c r="AL136" s="85" t="s">
        <v>552</v>
      </c>
      <c r="AM136" s="79" t="s">
        <v>571</v>
      </c>
      <c r="AN136" s="79" t="b">
        <v>0</v>
      </c>
      <c r="AO136" s="85" t="s">
        <v>501</v>
      </c>
      <c r="AP136" s="79" t="s">
        <v>576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3</v>
      </c>
      <c r="BD136" s="48"/>
      <c r="BE136" s="49"/>
      <c r="BF136" s="48"/>
      <c r="BG136" s="49"/>
      <c r="BH136" s="48"/>
      <c r="BI136" s="49"/>
      <c r="BJ136" s="48"/>
      <c r="BK136" s="49"/>
      <c r="BL136" s="48"/>
    </row>
    <row r="137" spans="1:64" ht="15">
      <c r="A137" s="64" t="s">
        <v>226</v>
      </c>
      <c r="B137" s="64" t="s">
        <v>289</v>
      </c>
      <c r="C137" s="65" t="s">
        <v>1764</v>
      </c>
      <c r="D137" s="66">
        <v>5.333333333333334</v>
      </c>
      <c r="E137" s="67" t="s">
        <v>136</v>
      </c>
      <c r="F137" s="68">
        <v>27.333333333333332</v>
      </c>
      <c r="G137" s="65"/>
      <c r="H137" s="69"/>
      <c r="I137" s="70"/>
      <c r="J137" s="70"/>
      <c r="K137" s="34" t="s">
        <v>65</v>
      </c>
      <c r="L137" s="77">
        <v>137</v>
      </c>
      <c r="M137" s="77"/>
      <c r="N137" s="72"/>
      <c r="O137" s="79" t="s">
        <v>301</v>
      </c>
      <c r="P137" s="81">
        <v>43715.021006944444</v>
      </c>
      <c r="Q137" s="79" t="s">
        <v>323</v>
      </c>
      <c r="R137" s="83" t="s">
        <v>354</v>
      </c>
      <c r="S137" s="79" t="s">
        <v>372</v>
      </c>
      <c r="T137" s="79" t="s">
        <v>379</v>
      </c>
      <c r="U137" s="79"/>
      <c r="V137" s="83" t="s">
        <v>407</v>
      </c>
      <c r="W137" s="81">
        <v>43715.021006944444</v>
      </c>
      <c r="X137" s="83" t="s">
        <v>440</v>
      </c>
      <c r="Y137" s="79"/>
      <c r="Z137" s="79"/>
      <c r="AA137" s="85" t="s">
        <v>505</v>
      </c>
      <c r="AB137" s="79"/>
      <c r="AC137" s="79" t="b">
        <v>0</v>
      </c>
      <c r="AD137" s="79">
        <v>2</v>
      </c>
      <c r="AE137" s="85" t="s">
        <v>552</v>
      </c>
      <c r="AF137" s="79" t="b">
        <v>0</v>
      </c>
      <c r="AG137" s="79" t="s">
        <v>560</v>
      </c>
      <c r="AH137" s="79"/>
      <c r="AI137" s="85" t="s">
        <v>552</v>
      </c>
      <c r="AJ137" s="79" t="b">
        <v>0</v>
      </c>
      <c r="AK137" s="79">
        <v>2</v>
      </c>
      <c r="AL137" s="85" t="s">
        <v>552</v>
      </c>
      <c r="AM137" s="79" t="s">
        <v>568</v>
      </c>
      <c r="AN137" s="79" t="b">
        <v>0</v>
      </c>
      <c r="AO137" s="85" t="s">
        <v>505</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3</v>
      </c>
      <c r="BD137" s="48"/>
      <c r="BE137" s="49"/>
      <c r="BF137" s="48"/>
      <c r="BG137" s="49"/>
      <c r="BH137" s="48"/>
      <c r="BI137" s="49"/>
      <c r="BJ137" s="48"/>
      <c r="BK137" s="49"/>
      <c r="BL137" s="48"/>
    </row>
    <row r="138" spans="1:64" ht="15">
      <c r="A138" s="64" t="s">
        <v>226</v>
      </c>
      <c r="B138" s="64" t="s">
        <v>289</v>
      </c>
      <c r="C138" s="65" t="s">
        <v>1764</v>
      </c>
      <c r="D138" s="66">
        <v>5.333333333333334</v>
      </c>
      <c r="E138" s="67" t="s">
        <v>136</v>
      </c>
      <c r="F138" s="68">
        <v>27.333333333333332</v>
      </c>
      <c r="G138" s="65"/>
      <c r="H138" s="69"/>
      <c r="I138" s="70"/>
      <c r="J138" s="70"/>
      <c r="K138" s="34" t="s">
        <v>65</v>
      </c>
      <c r="L138" s="77">
        <v>138</v>
      </c>
      <c r="M138" s="77"/>
      <c r="N138" s="72"/>
      <c r="O138" s="79" t="s">
        <v>301</v>
      </c>
      <c r="P138" s="81">
        <v>43724.366527777776</v>
      </c>
      <c r="Q138" s="79" t="s">
        <v>324</v>
      </c>
      <c r="R138" s="79"/>
      <c r="S138" s="79"/>
      <c r="T138" s="79"/>
      <c r="U138" s="79"/>
      <c r="V138" s="83" t="s">
        <v>407</v>
      </c>
      <c r="W138" s="81">
        <v>43724.366527777776</v>
      </c>
      <c r="X138" s="83" t="s">
        <v>441</v>
      </c>
      <c r="Y138" s="79"/>
      <c r="Z138" s="79"/>
      <c r="AA138" s="85" t="s">
        <v>506</v>
      </c>
      <c r="AB138" s="85" t="s">
        <v>504</v>
      </c>
      <c r="AC138" s="79" t="b">
        <v>0</v>
      </c>
      <c r="AD138" s="79">
        <v>1</v>
      </c>
      <c r="AE138" s="85" t="s">
        <v>556</v>
      </c>
      <c r="AF138" s="79" t="b">
        <v>0</v>
      </c>
      <c r="AG138" s="79" t="s">
        <v>560</v>
      </c>
      <c r="AH138" s="79"/>
      <c r="AI138" s="85" t="s">
        <v>552</v>
      </c>
      <c r="AJ138" s="79" t="b">
        <v>0</v>
      </c>
      <c r="AK138" s="79">
        <v>0</v>
      </c>
      <c r="AL138" s="85" t="s">
        <v>552</v>
      </c>
      <c r="AM138" s="79" t="s">
        <v>569</v>
      </c>
      <c r="AN138" s="79" t="b">
        <v>0</v>
      </c>
      <c r="AO138" s="85" t="s">
        <v>504</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3</v>
      </c>
      <c r="BD138" s="48"/>
      <c r="BE138" s="49"/>
      <c r="BF138" s="48"/>
      <c r="BG138" s="49"/>
      <c r="BH138" s="48"/>
      <c r="BI138" s="49"/>
      <c r="BJ138" s="48"/>
      <c r="BK138" s="49"/>
      <c r="BL138" s="48"/>
    </row>
    <row r="139" spans="1:64" ht="15">
      <c r="A139" s="64" t="s">
        <v>231</v>
      </c>
      <c r="B139" s="64" t="s">
        <v>289</v>
      </c>
      <c r="C139" s="65" t="s">
        <v>1763</v>
      </c>
      <c r="D139" s="66">
        <v>6.5</v>
      </c>
      <c r="E139" s="67" t="s">
        <v>136</v>
      </c>
      <c r="F139" s="68">
        <v>23.5</v>
      </c>
      <c r="G139" s="65"/>
      <c r="H139" s="69"/>
      <c r="I139" s="70"/>
      <c r="J139" s="70"/>
      <c r="K139" s="34" t="s">
        <v>65</v>
      </c>
      <c r="L139" s="77">
        <v>139</v>
      </c>
      <c r="M139" s="77"/>
      <c r="N139" s="72"/>
      <c r="O139" s="79" t="s">
        <v>301</v>
      </c>
      <c r="P139" s="81">
        <v>43715.08351851852</v>
      </c>
      <c r="Q139" s="79" t="s">
        <v>335</v>
      </c>
      <c r="R139" s="79"/>
      <c r="S139" s="79"/>
      <c r="T139" s="79"/>
      <c r="U139" s="79"/>
      <c r="V139" s="83" t="s">
        <v>412</v>
      </c>
      <c r="W139" s="81">
        <v>43715.08351851852</v>
      </c>
      <c r="X139" s="83" t="s">
        <v>452</v>
      </c>
      <c r="Y139" s="79"/>
      <c r="Z139" s="79"/>
      <c r="AA139" s="85" t="s">
        <v>517</v>
      </c>
      <c r="AB139" s="79"/>
      <c r="AC139" s="79" t="b">
        <v>0</v>
      </c>
      <c r="AD139" s="79">
        <v>0</v>
      </c>
      <c r="AE139" s="85" t="s">
        <v>552</v>
      </c>
      <c r="AF139" s="79" t="b">
        <v>0</v>
      </c>
      <c r="AG139" s="79" t="s">
        <v>560</v>
      </c>
      <c r="AH139" s="79"/>
      <c r="AI139" s="85" t="s">
        <v>552</v>
      </c>
      <c r="AJ139" s="79" t="b">
        <v>0</v>
      </c>
      <c r="AK139" s="79">
        <v>1</v>
      </c>
      <c r="AL139" s="85" t="s">
        <v>503</v>
      </c>
      <c r="AM139" s="79" t="s">
        <v>573</v>
      </c>
      <c r="AN139" s="79" t="b">
        <v>0</v>
      </c>
      <c r="AO139" s="85" t="s">
        <v>503</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3</v>
      </c>
      <c r="BD139" s="48"/>
      <c r="BE139" s="49"/>
      <c r="BF139" s="48"/>
      <c r="BG139" s="49"/>
      <c r="BH139" s="48"/>
      <c r="BI139" s="49"/>
      <c r="BJ139" s="48"/>
      <c r="BK139" s="49"/>
      <c r="BL139" s="48"/>
    </row>
    <row r="140" spans="1:64" ht="15">
      <c r="A140" s="64" t="s">
        <v>231</v>
      </c>
      <c r="B140" s="64" t="s">
        <v>289</v>
      </c>
      <c r="C140" s="65" t="s">
        <v>1763</v>
      </c>
      <c r="D140" s="66">
        <v>6.5</v>
      </c>
      <c r="E140" s="67" t="s">
        <v>136</v>
      </c>
      <c r="F140" s="68">
        <v>23.5</v>
      </c>
      <c r="G140" s="65"/>
      <c r="H140" s="69"/>
      <c r="I140" s="70"/>
      <c r="J140" s="70"/>
      <c r="K140" s="34" t="s">
        <v>65</v>
      </c>
      <c r="L140" s="77">
        <v>140</v>
      </c>
      <c r="M140" s="77"/>
      <c r="N140" s="72"/>
      <c r="O140" s="79" t="s">
        <v>301</v>
      </c>
      <c r="P140" s="81">
        <v>43722.91334490741</v>
      </c>
      <c r="Q140" s="79" t="s">
        <v>337</v>
      </c>
      <c r="R140" s="83" t="s">
        <v>365</v>
      </c>
      <c r="S140" s="79" t="s">
        <v>373</v>
      </c>
      <c r="T140" s="79" t="s">
        <v>387</v>
      </c>
      <c r="U140" s="79"/>
      <c r="V140" s="83" t="s">
        <v>412</v>
      </c>
      <c r="W140" s="81">
        <v>43722.91334490741</v>
      </c>
      <c r="X140" s="83" t="s">
        <v>458</v>
      </c>
      <c r="Y140" s="79"/>
      <c r="Z140" s="79"/>
      <c r="AA140" s="85" t="s">
        <v>523</v>
      </c>
      <c r="AB140" s="85" t="s">
        <v>550</v>
      </c>
      <c r="AC140" s="79" t="b">
        <v>0</v>
      </c>
      <c r="AD140" s="79">
        <v>3</v>
      </c>
      <c r="AE140" s="85" t="s">
        <v>558</v>
      </c>
      <c r="AF140" s="79" t="b">
        <v>1</v>
      </c>
      <c r="AG140" s="79" t="s">
        <v>561</v>
      </c>
      <c r="AH140" s="79"/>
      <c r="AI140" s="85" t="s">
        <v>505</v>
      </c>
      <c r="AJ140" s="79" t="b">
        <v>0</v>
      </c>
      <c r="AK140" s="79">
        <v>2</v>
      </c>
      <c r="AL140" s="85" t="s">
        <v>552</v>
      </c>
      <c r="AM140" s="79" t="s">
        <v>568</v>
      </c>
      <c r="AN140" s="79" t="b">
        <v>0</v>
      </c>
      <c r="AO140" s="85" t="s">
        <v>550</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3</v>
      </c>
      <c r="BD140" s="48"/>
      <c r="BE140" s="49"/>
      <c r="BF140" s="48"/>
      <c r="BG140" s="49"/>
      <c r="BH140" s="48"/>
      <c r="BI140" s="49"/>
      <c r="BJ140" s="48"/>
      <c r="BK140" s="49"/>
      <c r="BL140" s="48"/>
    </row>
    <row r="141" spans="1:64" ht="15">
      <c r="A141" s="64" t="s">
        <v>231</v>
      </c>
      <c r="B141" s="64" t="s">
        <v>289</v>
      </c>
      <c r="C141" s="65" t="s">
        <v>1763</v>
      </c>
      <c r="D141" s="66">
        <v>6.5</v>
      </c>
      <c r="E141" s="67" t="s">
        <v>136</v>
      </c>
      <c r="F141" s="68">
        <v>23.5</v>
      </c>
      <c r="G141" s="65"/>
      <c r="H141" s="69"/>
      <c r="I141" s="70"/>
      <c r="J141" s="70"/>
      <c r="K141" s="34" t="s">
        <v>65</v>
      </c>
      <c r="L141" s="77">
        <v>141</v>
      </c>
      <c r="M141" s="77"/>
      <c r="N141" s="72"/>
      <c r="O141" s="79" t="s">
        <v>301</v>
      </c>
      <c r="P141" s="81">
        <v>43722.91357638889</v>
      </c>
      <c r="Q141" s="79" t="s">
        <v>336</v>
      </c>
      <c r="R141" s="83" t="s">
        <v>365</v>
      </c>
      <c r="S141" s="79" t="s">
        <v>373</v>
      </c>
      <c r="T141" s="79" t="s">
        <v>386</v>
      </c>
      <c r="U141" s="79"/>
      <c r="V141" s="83" t="s">
        <v>412</v>
      </c>
      <c r="W141" s="81">
        <v>43722.91357638889</v>
      </c>
      <c r="X141" s="83" t="s">
        <v>459</v>
      </c>
      <c r="Y141" s="79"/>
      <c r="Z141" s="79"/>
      <c r="AA141" s="85" t="s">
        <v>524</v>
      </c>
      <c r="AB141" s="79"/>
      <c r="AC141" s="79" t="b">
        <v>0</v>
      </c>
      <c r="AD141" s="79">
        <v>0</v>
      </c>
      <c r="AE141" s="85" t="s">
        <v>552</v>
      </c>
      <c r="AF141" s="79" t="b">
        <v>1</v>
      </c>
      <c r="AG141" s="79" t="s">
        <v>561</v>
      </c>
      <c r="AH141" s="79"/>
      <c r="AI141" s="85" t="s">
        <v>505</v>
      </c>
      <c r="AJ141" s="79" t="b">
        <v>0</v>
      </c>
      <c r="AK141" s="79">
        <v>2</v>
      </c>
      <c r="AL141" s="85" t="s">
        <v>523</v>
      </c>
      <c r="AM141" s="79" t="s">
        <v>568</v>
      </c>
      <c r="AN141" s="79" t="b">
        <v>0</v>
      </c>
      <c r="AO141" s="85" t="s">
        <v>523</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3</v>
      </c>
      <c r="BD141" s="48"/>
      <c r="BE141" s="49"/>
      <c r="BF141" s="48"/>
      <c r="BG141" s="49"/>
      <c r="BH141" s="48"/>
      <c r="BI141" s="49"/>
      <c r="BJ141" s="48"/>
      <c r="BK141" s="49"/>
      <c r="BL141" s="48"/>
    </row>
    <row r="142" spans="1:64" ht="15">
      <c r="A142" s="64" t="s">
        <v>231</v>
      </c>
      <c r="B142" s="64" t="s">
        <v>289</v>
      </c>
      <c r="C142" s="65" t="s">
        <v>1763</v>
      </c>
      <c r="D142" s="66">
        <v>6.5</v>
      </c>
      <c r="E142" s="67" t="s">
        <v>136</v>
      </c>
      <c r="F142" s="68">
        <v>23.5</v>
      </c>
      <c r="G142" s="65"/>
      <c r="H142" s="69"/>
      <c r="I142" s="70"/>
      <c r="J142" s="70"/>
      <c r="K142" s="34" t="s">
        <v>65</v>
      </c>
      <c r="L142" s="77">
        <v>142</v>
      </c>
      <c r="M142" s="77"/>
      <c r="N142" s="72"/>
      <c r="O142" s="79" t="s">
        <v>301</v>
      </c>
      <c r="P142" s="81">
        <v>43724.640868055554</v>
      </c>
      <c r="Q142" s="79" t="s">
        <v>336</v>
      </c>
      <c r="R142" s="83" t="s">
        <v>365</v>
      </c>
      <c r="S142" s="79" t="s">
        <v>373</v>
      </c>
      <c r="T142" s="79" t="s">
        <v>386</v>
      </c>
      <c r="U142" s="79"/>
      <c r="V142" s="83" t="s">
        <v>412</v>
      </c>
      <c r="W142" s="81">
        <v>43724.640868055554</v>
      </c>
      <c r="X142" s="83" t="s">
        <v>460</v>
      </c>
      <c r="Y142" s="79"/>
      <c r="Z142" s="79"/>
      <c r="AA142" s="85" t="s">
        <v>525</v>
      </c>
      <c r="AB142" s="79"/>
      <c r="AC142" s="79" t="b">
        <v>0</v>
      </c>
      <c r="AD142" s="79">
        <v>0</v>
      </c>
      <c r="AE142" s="85" t="s">
        <v>552</v>
      </c>
      <c r="AF142" s="79" t="b">
        <v>1</v>
      </c>
      <c r="AG142" s="79" t="s">
        <v>561</v>
      </c>
      <c r="AH142" s="79"/>
      <c r="AI142" s="85" t="s">
        <v>505</v>
      </c>
      <c r="AJ142" s="79" t="b">
        <v>0</v>
      </c>
      <c r="AK142" s="79">
        <v>3</v>
      </c>
      <c r="AL142" s="85" t="s">
        <v>523</v>
      </c>
      <c r="AM142" s="79" t="s">
        <v>568</v>
      </c>
      <c r="AN142" s="79" t="b">
        <v>0</v>
      </c>
      <c r="AO142" s="85" t="s">
        <v>523</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3</v>
      </c>
      <c r="BD142" s="48"/>
      <c r="BE142" s="49"/>
      <c r="BF142" s="48"/>
      <c r="BG142" s="49"/>
      <c r="BH142" s="48"/>
      <c r="BI142" s="49"/>
      <c r="BJ142" s="48"/>
      <c r="BK142" s="49"/>
      <c r="BL142" s="48"/>
    </row>
    <row r="143" spans="1:64" ht="15">
      <c r="A143" s="64" t="s">
        <v>226</v>
      </c>
      <c r="B143" s="64" t="s">
        <v>287</v>
      </c>
      <c r="C143" s="65" t="s">
        <v>1762</v>
      </c>
      <c r="D143" s="66">
        <v>4.166666666666667</v>
      </c>
      <c r="E143" s="67" t="s">
        <v>136</v>
      </c>
      <c r="F143" s="68">
        <v>31.166666666666668</v>
      </c>
      <c r="G143" s="65"/>
      <c r="H143" s="69"/>
      <c r="I143" s="70"/>
      <c r="J143" s="70"/>
      <c r="K143" s="34" t="s">
        <v>65</v>
      </c>
      <c r="L143" s="77">
        <v>143</v>
      </c>
      <c r="M143" s="77"/>
      <c r="N143" s="72"/>
      <c r="O143" s="79" t="s">
        <v>301</v>
      </c>
      <c r="P143" s="81">
        <v>43715.021006944444</v>
      </c>
      <c r="Q143" s="79" t="s">
        <v>323</v>
      </c>
      <c r="R143" s="83" t="s">
        <v>354</v>
      </c>
      <c r="S143" s="79" t="s">
        <v>372</v>
      </c>
      <c r="T143" s="79" t="s">
        <v>379</v>
      </c>
      <c r="U143" s="79"/>
      <c r="V143" s="83" t="s">
        <v>407</v>
      </c>
      <c r="W143" s="81">
        <v>43715.021006944444</v>
      </c>
      <c r="X143" s="83" t="s">
        <v>440</v>
      </c>
      <c r="Y143" s="79"/>
      <c r="Z143" s="79"/>
      <c r="AA143" s="85" t="s">
        <v>505</v>
      </c>
      <c r="AB143" s="79"/>
      <c r="AC143" s="79" t="b">
        <v>0</v>
      </c>
      <c r="AD143" s="79">
        <v>2</v>
      </c>
      <c r="AE143" s="85" t="s">
        <v>552</v>
      </c>
      <c r="AF143" s="79" t="b">
        <v>0</v>
      </c>
      <c r="AG143" s="79" t="s">
        <v>560</v>
      </c>
      <c r="AH143" s="79"/>
      <c r="AI143" s="85" t="s">
        <v>552</v>
      </c>
      <c r="AJ143" s="79" t="b">
        <v>0</v>
      </c>
      <c r="AK143" s="79">
        <v>2</v>
      </c>
      <c r="AL143" s="85" t="s">
        <v>552</v>
      </c>
      <c r="AM143" s="79" t="s">
        <v>568</v>
      </c>
      <c r="AN143" s="79" t="b">
        <v>0</v>
      </c>
      <c r="AO143" s="85" t="s">
        <v>505</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3</v>
      </c>
      <c r="BD143" s="48"/>
      <c r="BE143" s="49"/>
      <c r="BF143" s="48"/>
      <c r="BG143" s="49"/>
      <c r="BH143" s="48"/>
      <c r="BI143" s="49"/>
      <c r="BJ143" s="48"/>
      <c r="BK143" s="49"/>
      <c r="BL143" s="48"/>
    </row>
    <row r="144" spans="1:64" ht="15">
      <c r="A144" s="64" t="s">
        <v>226</v>
      </c>
      <c r="B144" s="64" t="s">
        <v>287</v>
      </c>
      <c r="C144" s="65" t="s">
        <v>1762</v>
      </c>
      <c r="D144" s="66">
        <v>4.166666666666667</v>
      </c>
      <c r="E144" s="67" t="s">
        <v>136</v>
      </c>
      <c r="F144" s="68">
        <v>31.166666666666668</v>
      </c>
      <c r="G144" s="65"/>
      <c r="H144" s="69"/>
      <c r="I144" s="70"/>
      <c r="J144" s="70"/>
      <c r="K144" s="34" t="s">
        <v>65</v>
      </c>
      <c r="L144" s="77">
        <v>144</v>
      </c>
      <c r="M144" s="77"/>
      <c r="N144" s="72"/>
      <c r="O144" s="79" t="s">
        <v>301</v>
      </c>
      <c r="P144" s="81">
        <v>43724.366527777776</v>
      </c>
      <c r="Q144" s="79" t="s">
        <v>324</v>
      </c>
      <c r="R144" s="79"/>
      <c r="S144" s="79"/>
      <c r="T144" s="79"/>
      <c r="U144" s="79"/>
      <c r="V144" s="83" t="s">
        <v>407</v>
      </c>
      <c r="W144" s="81">
        <v>43724.366527777776</v>
      </c>
      <c r="X144" s="83" t="s">
        <v>441</v>
      </c>
      <c r="Y144" s="79"/>
      <c r="Z144" s="79"/>
      <c r="AA144" s="85" t="s">
        <v>506</v>
      </c>
      <c r="AB144" s="85" t="s">
        <v>504</v>
      </c>
      <c r="AC144" s="79" t="b">
        <v>0</v>
      </c>
      <c r="AD144" s="79">
        <v>1</v>
      </c>
      <c r="AE144" s="85" t="s">
        <v>556</v>
      </c>
      <c r="AF144" s="79" t="b">
        <v>0</v>
      </c>
      <c r="AG144" s="79" t="s">
        <v>560</v>
      </c>
      <c r="AH144" s="79"/>
      <c r="AI144" s="85" t="s">
        <v>552</v>
      </c>
      <c r="AJ144" s="79" t="b">
        <v>0</v>
      </c>
      <c r="AK144" s="79">
        <v>0</v>
      </c>
      <c r="AL144" s="85" t="s">
        <v>552</v>
      </c>
      <c r="AM144" s="79" t="s">
        <v>569</v>
      </c>
      <c r="AN144" s="79" t="b">
        <v>0</v>
      </c>
      <c r="AO144" s="85" t="s">
        <v>504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3</v>
      </c>
      <c r="BD144" s="48"/>
      <c r="BE144" s="49"/>
      <c r="BF144" s="48"/>
      <c r="BG144" s="49"/>
      <c r="BH144" s="48"/>
      <c r="BI144" s="49"/>
      <c r="BJ144" s="48"/>
      <c r="BK144" s="49"/>
      <c r="BL144" s="48"/>
    </row>
    <row r="145" spans="1:64" ht="15">
      <c r="A145" s="64" t="s">
        <v>231</v>
      </c>
      <c r="B145" s="64" t="s">
        <v>287</v>
      </c>
      <c r="C145" s="65" t="s">
        <v>1764</v>
      </c>
      <c r="D145" s="66">
        <v>5.333333333333334</v>
      </c>
      <c r="E145" s="67" t="s">
        <v>136</v>
      </c>
      <c r="F145" s="68">
        <v>27.333333333333332</v>
      </c>
      <c r="G145" s="65"/>
      <c r="H145" s="69"/>
      <c r="I145" s="70"/>
      <c r="J145" s="70"/>
      <c r="K145" s="34" t="s">
        <v>65</v>
      </c>
      <c r="L145" s="77">
        <v>145</v>
      </c>
      <c r="M145" s="77"/>
      <c r="N145" s="72"/>
      <c r="O145" s="79" t="s">
        <v>301</v>
      </c>
      <c r="P145" s="81">
        <v>43715.08351851852</v>
      </c>
      <c r="Q145" s="79" t="s">
        <v>335</v>
      </c>
      <c r="R145" s="79"/>
      <c r="S145" s="79"/>
      <c r="T145" s="79"/>
      <c r="U145" s="79"/>
      <c r="V145" s="83" t="s">
        <v>412</v>
      </c>
      <c r="W145" s="81">
        <v>43715.08351851852</v>
      </c>
      <c r="X145" s="83" t="s">
        <v>452</v>
      </c>
      <c r="Y145" s="79"/>
      <c r="Z145" s="79"/>
      <c r="AA145" s="85" t="s">
        <v>517</v>
      </c>
      <c r="AB145" s="79"/>
      <c r="AC145" s="79" t="b">
        <v>0</v>
      </c>
      <c r="AD145" s="79">
        <v>0</v>
      </c>
      <c r="AE145" s="85" t="s">
        <v>552</v>
      </c>
      <c r="AF145" s="79" t="b">
        <v>0</v>
      </c>
      <c r="AG145" s="79" t="s">
        <v>560</v>
      </c>
      <c r="AH145" s="79"/>
      <c r="AI145" s="85" t="s">
        <v>552</v>
      </c>
      <c r="AJ145" s="79" t="b">
        <v>0</v>
      </c>
      <c r="AK145" s="79">
        <v>1</v>
      </c>
      <c r="AL145" s="85" t="s">
        <v>503</v>
      </c>
      <c r="AM145" s="79" t="s">
        <v>573</v>
      </c>
      <c r="AN145" s="79" t="b">
        <v>0</v>
      </c>
      <c r="AO145" s="85" t="s">
        <v>503</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2</v>
      </c>
      <c r="BC145" s="78" t="str">
        <f>REPLACE(INDEX(GroupVertices[Group],MATCH(Edges[[#This Row],[Vertex 2]],GroupVertices[Vertex],0)),1,1,"")</f>
        <v>3</v>
      </c>
      <c r="BD145" s="48"/>
      <c r="BE145" s="49"/>
      <c r="BF145" s="48"/>
      <c r="BG145" s="49"/>
      <c r="BH145" s="48"/>
      <c r="BI145" s="49"/>
      <c r="BJ145" s="48"/>
      <c r="BK145" s="49"/>
      <c r="BL145" s="48"/>
    </row>
    <row r="146" spans="1:64" ht="15">
      <c r="A146" s="64" t="s">
        <v>231</v>
      </c>
      <c r="B146" s="64" t="s">
        <v>287</v>
      </c>
      <c r="C146" s="65" t="s">
        <v>1761</v>
      </c>
      <c r="D146" s="66">
        <v>3</v>
      </c>
      <c r="E146" s="67" t="s">
        <v>132</v>
      </c>
      <c r="F146" s="68">
        <v>35</v>
      </c>
      <c r="G146" s="65"/>
      <c r="H146" s="69"/>
      <c r="I146" s="70"/>
      <c r="J146" s="70"/>
      <c r="K146" s="34" t="s">
        <v>65</v>
      </c>
      <c r="L146" s="77">
        <v>146</v>
      </c>
      <c r="M146" s="77"/>
      <c r="N146" s="72"/>
      <c r="O146" s="79" t="s">
        <v>302</v>
      </c>
      <c r="P146" s="81">
        <v>43722.91334490741</v>
      </c>
      <c r="Q146" s="79" t="s">
        <v>337</v>
      </c>
      <c r="R146" s="83" t="s">
        <v>365</v>
      </c>
      <c r="S146" s="79" t="s">
        <v>373</v>
      </c>
      <c r="T146" s="79" t="s">
        <v>387</v>
      </c>
      <c r="U146" s="79"/>
      <c r="V146" s="83" t="s">
        <v>412</v>
      </c>
      <c r="W146" s="81">
        <v>43722.91334490741</v>
      </c>
      <c r="X146" s="83" t="s">
        <v>458</v>
      </c>
      <c r="Y146" s="79"/>
      <c r="Z146" s="79"/>
      <c r="AA146" s="85" t="s">
        <v>523</v>
      </c>
      <c r="AB146" s="85" t="s">
        <v>550</v>
      </c>
      <c r="AC146" s="79" t="b">
        <v>0</v>
      </c>
      <c r="AD146" s="79">
        <v>3</v>
      </c>
      <c r="AE146" s="85" t="s">
        <v>558</v>
      </c>
      <c r="AF146" s="79" t="b">
        <v>1</v>
      </c>
      <c r="AG146" s="79" t="s">
        <v>561</v>
      </c>
      <c r="AH146" s="79"/>
      <c r="AI146" s="85" t="s">
        <v>505</v>
      </c>
      <c r="AJ146" s="79" t="b">
        <v>0</v>
      </c>
      <c r="AK146" s="79">
        <v>2</v>
      </c>
      <c r="AL146" s="85" t="s">
        <v>552</v>
      </c>
      <c r="AM146" s="79" t="s">
        <v>568</v>
      </c>
      <c r="AN146" s="79" t="b">
        <v>0</v>
      </c>
      <c r="AO146" s="85" t="s">
        <v>550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3</v>
      </c>
      <c r="BD146" s="48">
        <v>0</v>
      </c>
      <c r="BE146" s="49">
        <v>0</v>
      </c>
      <c r="BF146" s="48">
        <v>0</v>
      </c>
      <c r="BG146" s="49">
        <v>0</v>
      </c>
      <c r="BH146" s="48">
        <v>0</v>
      </c>
      <c r="BI146" s="49">
        <v>0</v>
      </c>
      <c r="BJ146" s="48">
        <v>29</v>
      </c>
      <c r="BK146" s="49">
        <v>100</v>
      </c>
      <c r="BL146" s="48">
        <v>29</v>
      </c>
    </row>
    <row r="147" spans="1:64" ht="15">
      <c r="A147" s="64" t="s">
        <v>231</v>
      </c>
      <c r="B147" s="64" t="s">
        <v>287</v>
      </c>
      <c r="C147" s="65" t="s">
        <v>1764</v>
      </c>
      <c r="D147" s="66">
        <v>5.333333333333334</v>
      </c>
      <c r="E147" s="67" t="s">
        <v>136</v>
      </c>
      <c r="F147" s="68">
        <v>27.333333333333332</v>
      </c>
      <c r="G147" s="65"/>
      <c r="H147" s="69"/>
      <c r="I147" s="70"/>
      <c r="J147" s="70"/>
      <c r="K147" s="34" t="s">
        <v>65</v>
      </c>
      <c r="L147" s="77">
        <v>147</v>
      </c>
      <c r="M147" s="77"/>
      <c r="N147" s="72"/>
      <c r="O147" s="79" t="s">
        <v>301</v>
      </c>
      <c r="P147" s="81">
        <v>43722.91357638889</v>
      </c>
      <c r="Q147" s="79" t="s">
        <v>336</v>
      </c>
      <c r="R147" s="83" t="s">
        <v>365</v>
      </c>
      <c r="S147" s="79" t="s">
        <v>373</v>
      </c>
      <c r="T147" s="79" t="s">
        <v>386</v>
      </c>
      <c r="U147" s="79"/>
      <c r="V147" s="83" t="s">
        <v>412</v>
      </c>
      <c r="W147" s="81">
        <v>43722.91357638889</v>
      </c>
      <c r="X147" s="83" t="s">
        <v>459</v>
      </c>
      <c r="Y147" s="79"/>
      <c r="Z147" s="79"/>
      <c r="AA147" s="85" t="s">
        <v>524</v>
      </c>
      <c r="AB147" s="79"/>
      <c r="AC147" s="79" t="b">
        <v>0</v>
      </c>
      <c r="AD147" s="79">
        <v>0</v>
      </c>
      <c r="AE147" s="85" t="s">
        <v>552</v>
      </c>
      <c r="AF147" s="79" t="b">
        <v>1</v>
      </c>
      <c r="AG147" s="79" t="s">
        <v>561</v>
      </c>
      <c r="AH147" s="79"/>
      <c r="AI147" s="85" t="s">
        <v>505</v>
      </c>
      <c r="AJ147" s="79" t="b">
        <v>0</v>
      </c>
      <c r="AK147" s="79">
        <v>2</v>
      </c>
      <c r="AL147" s="85" t="s">
        <v>523</v>
      </c>
      <c r="AM147" s="79" t="s">
        <v>568</v>
      </c>
      <c r="AN147" s="79" t="b">
        <v>0</v>
      </c>
      <c r="AO147" s="85" t="s">
        <v>523</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2</v>
      </c>
      <c r="BC147" s="78" t="str">
        <f>REPLACE(INDEX(GroupVertices[Group],MATCH(Edges[[#This Row],[Vertex 2]],GroupVertices[Vertex],0)),1,1,"")</f>
        <v>3</v>
      </c>
      <c r="BD147" s="48">
        <v>0</v>
      </c>
      <c r="BE147" s="49">
        <v>0</v>
      </c>
      <c r="BF147" s="48">
        <v>0</v>
      </c>
      <c r="BG147" s="49">
        <v>0</v>
      </c>
      <c r="BH147" s="48">
        <v>0</v>
      </c>
      <c r="BI147" s="49">
        <v>0</v>
      </c>
      <c r="BJ147" s="48">
        <v>10</v>
      </c>
      <c r="BK147" s="49">
        <v>100</v>
      </c>
      <c r="BL147" s="48">
        <v>10</v>
      </c>
    </row>
    <row r="148" spans="1:64" ht="15">
      <c r="A148" s="64" t="s">
        <v>231</v>
      </c>
      <c r="B148" s="64" t="s">
        <v>287</v>
      </c>
      <c r="C148" s="65" t="s">
        <v>1764</v>
      </c>
      <c r="D148" s="66">
        <v>5.333333333333334</v>
      </c>
      <c r="E148" s="67" t="s">
        <v>136</v>
      </c>
      <c r="F148" s="68">
        <v>27.333333333333332</v>
      </c>
      <c r="G148" s="65"/>
      <c r="H148" s="69"/>
      <c r="I148" s="70"/>
      <c r="J148" s="70"/>
      <c r="K148" s="34" t="s">
        <v>65</v>
      </c>
      <c r="L148" s="77">
        <v>148</v>
      </c>
      <c r="M148" s="77"/>
      <c r="N148" s="72"/>
      <c r="O148" s="79" t="s">
        <v>301</v>
      </c>
      <c r="P148" s="81">
        <v>43724.640868055554</v>
      </c>
      <c r="Q148" s="79" t="s">
        <v>336</v>
      </c>
      <c r="R148" s="83" t="s">
        <v>365</v>
      </c>
      <c r="S148" s="79" t="s">
        <v>373</v>
      </c>
      <c r="T148" s="79" t="s">
        <v>386</v>
      </c>
      <c r="U148" s="79"/>
      <c r="V148" s="83" t="s">
        <v>412</v>
      </c>
      <c r="W148" s="81">
        <v>43724.640868055554</v>
      </c>
      <c r="X148" s="83" t="s">
        <v>460</v>
      </c>
      <c r="Y148" s="79"/>
      <c r="Z148" s="79"/>
      <c r="AA148" s="85" t="s">
        <v>525</v>
      </c>
      <c r="AB148" s="79"/>
      <c r="AC148" s="79" t="b">
        <v>0</v>
      </c>
      <c r="AD148" s="79">
        <v>0</v>
      </c>
      <c r="AE148" s="85" t="s">
        <v>552</v>
      </c>
      <c r="AF148" s="79" t="b">
        <v>1</v>
      </c>
      <c r="AG148" s="79" t="s">
        <v>561</v>
      </c>
      <c r="AH148" s="79"/>
      <c r="AI148" s="85" t="s">
        <v>505</v>
      </c>
      <c r="AJ148" s="79" t="b">
        <v>0</v>
      </c>
      <c r="AK148" s="79">
        <v>3</v>
      </c>
      <c r="AL148" s="85" t="s">
        <v>523</v>
      </c>
      <c r="AM148" s="79" t="s">
        <v>568</v>
      </c>
      <c r="AN148" s="79" t="b">
        <v>0</v>
      </c>
      <c r="AO148" s="85" t="s">
        <v>523</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2</v>
      </c>
      <c r="BC148" s="78" t="str">
        <f>REPLACE(INDEX(GroupVertices[Group],MATCH(Edges[[#This Row],[Vertex 2]],GroupVertices[Vertex],0)),1,1,"")</f>
        <v>3</v>
      </c>
      <c r="BD148" s="48">
        <v>0</v>
      </c>
      <c r="BE148" s="49">
        <v>0</v>
      </c>
      <c r="BF148" s="48">
        <v>0</v>
      </c>
      <c r="BG148" s="49">
        <v>0</v>
      </c>
      <c r="BH148" s="48">
        <v>0</v>
      </c>
      <c r="BI148" s="49">
        <v>0</v>
      </c>
      <c r="BJ148" s="48">
        <v>10</v>
      </c>
      <c r="BK148" s="49">
        <v>100</v>
      </c>
      <c r="BL148" s="48">
        <v>10</v>
      </c>
    </row>
    <row r="149" spans="1:64" ht="15">
      <c r="A149" s="64" t="s">
        <v>226</v>
      </c>
      <c r="B149" s="64" t="s">
        <v>229</v>
      </c>
      <c r="C149" s="65" t="s">
        <v>1762</v>
      </c>
      <c r="D149" s="66">
        <v>4.166666666666667</v>
      </c>
      <c r="E149" s="67" t="s">
        <v>136</v>
      </c>
      <c r="F149" s="68">
        <v>31.166666666666668</v>
      </c>
      <c r="G149" s="65"/>
      <c r="H149" s="69"/>
      <c r="I149" s="70"/>
      <c r="J149" s="70"/>
      <c r="K149" s="34" t="s">
        <v>66</v>
      </c>
      <c r="L149" s="77">
        <v>149</v>
      </c>
      <c r="M149" s="77"/>
      <c r="N149" s="72"/>
      <c r="O149" s="79" t="s">
        <v>301</v>
      </c>
      <c r="P149" s="81">
        <v>43741.11025462963</v>
      </c>
      <c r="Q149" s="79" t="s">
        <v>338</v>
      </c>
      <c r="R149" s="83" t="s">
        <v>356</v>
      </c>
      <c r="S149" s="79" t="s">
        <v>372</v>
      </c>
      <c r="T149" s="79" t="s">
        <v>295</v>
      </c>
      <c r="U149" s="79"/>
      <c r="V149" s="83" t="s">
        <v>407</v>
      </c>
      <c r="W149" s="81">
        <v>43741.11025462963</v>
      </c>
      <c r="X149" s="83" t="s">
        <v>461</v>
      </c>
      <c r="Y149" s="79"/>
      <c r="Z149" s="79"/>
      <c r="AA149" s="85" t="s">
        <v>526</v>
      </c>
      <c r="AB149" s="79"/>
      <c r="AC149" s="79" t="b">
        <v>0</v>
      </c>
      <c r="AD149" s="79">
        <v>7</v>
      </c>
      <c r="AE149" s="85" t="s">
        <v>552</v>
      </c>
      <c r="AF149" s="79" t="b">
        <v>0</v>
      </c>
      <c r="AG149" s="79" t="s">
        <v>560</v>
      </c>
      <c r="AH149" s="79"/>
      <c r="AI149" s="85" t="s">
        <v>552</v>
      </c>
      <c r="AJ149" s="79" t="b">
        <v>0</v>
      </c>
      <c r="AK149" s="79">
        <v>4</v>
      </c>
      <c r="AL149" s="85" t="s">
        <v>552</v>
      </c>
      <c r="AM149" s="79" t="s">
        <v>568</v>
      </c>
      <c r="AN149" s="79" t="b">
        <v>0</v>
      </c>
      <c r="AO149" s="85" t="s">
        <v>526</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2</v>
      </c>
      <c r="BD149" s="48"/>
      <c r="BE149" s="49"/>
      <c r="BF149" s="48"/>
      <c r="BG149" s="49"/>
      <c r="BH149" s="48"/>
      <c r="BI149" s="49"/>
      <c r="BJ149" s="48"/>
      <c r="BK149" s="49"/>
      <c r="BL149" s="48"/>
    </row>
    <row r="150" spans="1:64" ht="15">
      <c r="A150" s="64" t="s">
        <v>226</v>
      </c>
      <c r="B150" s="64" t="s">
        <v>229</v>
      </c>
      <c r="C150" s="65" t="s">
        <v>1762</v>
      </c>
      <c r="D150" s="66">
        <v>4.166666666666667</v>
      </c>
      <c r="E150" s="67" t="s">
        <v>136</v>
      </c>
      <c r="F150" s="68">
        <v>31.166666666666668</v>
      </c>
      <c r="G150" s="65"/>
      <c r="H150" s="69"/>
      <c r="I150" s="70"/>
      <c r="J150" s="70"/>
      <c r="K150" s="34" t="s">
        <v>66</v>
      </c>
      <c r="L150" s="77">
        <v>150</v>
      </c>
      <c r="M150" s="77"/>
      <c r="N150" s="72"/>
      <c r="O150" s="79" t="s">
        <v>301</v>
      </c>
      <c r="P150" s="81">
        <v>43743.17074074074</v>
      </c>
      <c r="Q150" s="79" t="s">
        <v>332</v>
      </c>
      <c r="R150" s="83" t="s">
        <v>363</v>
      </c>
      <c r="S150" s="79" t="s">
        <v>372</v>
      </c>
      <c r="T150" s="79" t="s">
        <v>295</v>
      </c>
      <c r="U150" s="79"/>
      <c r="V150" s="83" t="s">
        <v>407</v>
      </c>
      <c r="W150" s="81">
        <v>43743.17074074074</v>
      </c>
      <c r="X150" s="83" t="s">
        <v>449</v>
      </c>
      <c r="Y150" s="79"/>
      <c r="Z150" s="79"/>
      <c r="AA150" s="85" t="s">
        <v>514</v>
      </c>
      <c r="AB150" s="85" t="s">
        <v>526</v>
      </c>
      <c r="AC150" s="79" t="b">
        <v>0</v>
      </c>
      <c r="AD150" s="79">
        <v>3</v>
      </c>
      <c r="AE150" s="85" t="s">
        <v>555</v>
      </c>
      <c r="AF150" s="79" t="b">
        <v>0</v>
      </c>
      <c r="AG150" s="79" t="s">
        <v>560</v>
      </c>
      <c r="AH150" s="79"/>
      <c r="AI150" s="85" t="s">
        <v>552</v>
      </c>
      <c r="AJ150" s="79" t="b">
        <v>0</v>
      </c>
      <c r="AK150" s="79">
        <v>2</v>
      </c>
      <c r="AL150" s="85" t="s">
        <v>552</v>
      </c>
      <c r="AM150" s="79" t="s">
        <v>568</v>
      </c>
      <c r="AN150" s="79" t="b">
        <v>0</v>
      </c>
      <c r="AO150" s="85" t="s">
        <v>526</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2</v>
      </c>
      <c r="BD150" s="48"/>
      <c r="BE150" s="49"/>
      <c r="BF150" s="48"/>
      <c r="BG150" s="49"/>
      <c r="BH150" s="48"/>
      <c r="BI150" s="49"/>
      <c r="BJ150" s="48"/>
      <c r="BK150" s="49"/>
      <c r="BL150" s="48"/>
    </row>
    <row r="151" spans="1:64" ht="15">
      <c r="A151" s="64" t="s">
        <v>229</v>
      </c>
      <c r="B151" s="64" t="s">
        <v>226</v>
      </c>
      <c r="C151" s="65" t="s">
        <v>1761</v>
      </c>
      <c r="D151" s="66">
        <v>3</v>
      </c>
      <c r="E151" s="67" t="s">
        <v>132</v>
      </c>
      <c r="F151" s="68">
        <v>35</v>
      </c>
      <c r="G151" s="65"/>
      <c r="H151" s="69"/>
      <c r="I151" s="70"/>
      <c r="J151" s="70"/>
      <c r="K151" s="34" t="s">
        <v>66</v>
      </c>
      <c r="L151" s="77">
        <v>151</v>
      </c>
      <c r="M151" s="77"/>
      <c r="N151" s="72"/>
      <c r="O151" s="79" t="s">
        <v>301</v>
      </c>
      <c r="P151" s="81">
        <v>43741.297789351855</v>
      </c>
      <c r="Q151" s="79" t="s">
        <v>314</v>
      </c>
      <c r="R151" s="83" t="s">
        <v>356</v>
      </c>
      <c r="S151" s="79" t="s">
        <v>372</v>
      </c>
      <c r="T151" s="79" t="s">
        <v>295</v>
      </c>
      <c r="U151" s="79"/>
      <c r="V151" s="83" t="s">
        <v>410</v>
      </c>
      <c r="W151" s="81">
        <v>43741.297789351855</v>
      </c>
      <c r="X151" s="83" t="s">
        <v>462</v>
      </c>
      <c r="Y151" s="79"/>
      <c r="Z151" s="79"/>
      <c r="AA151" s="85" t="s">
        <v>527</v>
      </c>
      <c r="AB151" s="79"/>
      <c r="AC151" s="79" t="b">
        <v>0</v>
      </c>
      <c r="AD151" s="79">
        <v>0</v>
      </c>
      <c r="AE151" s="85" t="s">
        <v>552</v>
      </c>
      <c r="AF151" s="79" t="b">
        <v>0</v>
      </c>
      <c r="AG151" s="79" t="s">
        <v>560</v>
      </c>
      <c r="AH151" s="79"/>
      <c r="AI151" s="85" t="s">
        <v>552</v>
      </c>
      <c r="AJ151" s="79" t="b">
        <v>0</v>
      </c>
      <c r="AK151" s="79">
        <v>4</v>
      </c>
      <c r="AL151" s="85" t="s">
        <v>526</v>
      </c>
      <c r="AM151" s="79" t="s">
        <v>569</v>
      </c>
      <c r="AN151" s="79" t="b">
        <v>0</v>
      </c>
      <c r="AO151" s="85" t="s">
        <v>526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1</v>
      </c>
      <c r="BD151" s="48">
        <v>1</v>
      </c>
      <c r="BE151" s="49">
        <v>5.882352941176471</v>
      </c>
      <c r="BF151" s="48">
        <v>0</v>
      </c>
      <c r="BG151" s="49">
        <v>0</v>
      </c>
      <c r="BH151" s="48">
        <v>0</v>
      </c>
      <c r="BI151" s="49">
        <v>0</v>
      </c>
      <c r="BJ151" s="48">
        <v>16</v>
      </c>
      <c r="BK151" s="49">
        <v>94.11764705882354</v>
      </c>
      <c r="BL151" s="48">
        <v>17</v>
      </c>
    </row>
    <row r="152" spans="1:64" ht="15">
      <c r="A152" s="64" t="s">
        <v>235</v>
      </c>
      <c r="B152" s="64" t="s">
        <v>229</v>
      </c>
      <c r="C152" s="65" t="s">
        <v>1764</v>
      </c>
      <c r="D152" s="66">
        <v>5.333333333333334</v>
      </c>
      <c r="E152" s="67" t="s">
        <v>136</v>
      </c>
      <c r="F152" s="68">
        <v>27.333333333333332</v>
      </c>
      <c r="G152" s="65"/>
      <c r="H152" s="69"/>
      <c r="I152" s="70"/>
      <c r="J152" s="70"/>
      <c r="K152" s="34" t="s">
        <v>65</v>
      </c>
      <c r="L152" s="77">
        <v>152</v>
      </c>
      <c r="M152" s="77"/>
      <c r="N152" s="72"/>
      <c r="O152" s="79" t="s">
        <v>301</v>
      </c>
      <c r="P152" s="81">
        <v>43743.18461805556</v>
      </c>
      <c r="Q152" s="79" t="s">
        <v>339</v>
      </c>
      <c r="R152" s="79"/>
      <c r="S152" s="79"/>
      <c r="T152" s="79"/>
      <c r="U152" s="79"/>
      <c r="V152" s="83" t="s">
        <v>416</v>
      </c>
      <c r="W152" s="81">
        <v>43743.18461805556</v>
      </c>
      <c r="X152" s="83" t="s">
        <v>463</v>
      </c>
      <c r="Y152" s="79"/>
      <c r="Z152" s="79"/>
      <c r="AA152" s="85" t="s">
        <v>528</v>
      </c>
      <c r="AB152" s="79"/>
      <c r="AC152" s="79" t="b">
        <v>0</v>
      </c>
      <c r="AD152" s="79">
        <v>0</v>
      </c>
      <c r="AE152" s="85" t="s">
        <v>552</v>
      </c>
      <c r="AF152" s="79" t="b">
        <v>0</v>
      </c>
      <c r="AG152" s="79" t="s">
        <v>560</v>
      </c>
      <c r="AH152" s="79"/>
      <c r="AI152" s="85" t="s">
        <v>552</v>
      </c>
      <c r="AJ152" s="79" t="b">
        <v>0</v>
      </c>
      <c r="AK152" s="79">
        <v>2</v>
      </c>
      <c r="AL152" s="85" t="s">
        <v>514</v>
      </c>
      <c r="AM152" s="79" t="s">
        <v>573</v>
      </c>
      <c r="AN152" s="79" t="b">
        <v>0</v>
      </c>
      <c r="AO152" s="85" t="s">
        <v>514</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235</v>
      </c>
      <c r="B153" s="64" t="s">
        <v>229</v>
      </c>
      <c r="C153" s="65" t="s">
        <v>1764</v>
      </c>
      <c r="D153" s="66">
        <v>5.333333333333334</v>
      </c>
      <c r="E153" s="67" t="s">
        <v>136</v>
      </c>
      <c r="F153" s="68">
        <v>27.333333333333332</v>
      </c>
      <c r="G153" s="65"/>
      <c r="H153" s="69"/>
      <c r="I153" s="70"/>
      <c r="J153" s="70"/>
      <c r="K153" s="34" t="s">
        <v>65</v>
      </c>
      <c r="L153" s="77">
        <v>153</v>
      </c>
      <c r="M153" s="77"/>
      <c r="N153" s="72"/>
      <c r="O153" s="79" t="s">
        <v>301</v>
      </c>
      <c r="P153" s="81">
        <v>43745.76541666667</v>
      </c>
      <c r="Q153" s="79" t="s">
        <v>339</v>
      </c>
      <c r="R153" s="79"/>
      <c r="S153" s="79"/>
      <c r="T153" s="79"/>
      <c r="U153" s="79"/>
      <c r="V153" s="83" t="s">
        <v>416</v>
      </c>
      <c r="W153" s="81">
        <v>43745.76541666667</v>
      </c>
      <c r="X153" s="83" t="s">
        <v>464</v>
      </c>
      <c r="Y153" s="79"/>
      <c r="Z153" s="79"/>
      <c r="AA153" s="85" t="s">
        <v>529</v>
      </c>
      <c r="AB153" s="79"/>
      <c r="AC153" s="79" t="b">
        <v>0</v>
      </c>
      <c r="AD153" s="79">
        <v>0</v>
      </c>
      <c r="AE153" s="85" t="s">
        <v>552</v>
      </c>
      <c r="AF153" s="79" t="b">
        <v>0</v>
      </c>
      <c r="AG153" s="79" t="s">
        <v>560</v>
      </c>
      <c r="AH153" s="79"/>
      <c r="AI153" s="85" t="s">
        <v>552</v>
      </c>
      <c r="AJ153" s="79" t="b">
        <v>0</v>
      </c>
      <c r="AK153" s="79">
        <v>2</v>
      </c>
      <c r="AL153" s="85" t="s">
        <v>514</v>
      </c>
      <c r="AM153" s="79" t="s">
        <v>568</v>
      </c>
      <c r="AN153" s="79" t="b">
        <v>0</v>
      </c>
      <c r="AO153" s="85" t="s">
        <v>514</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235</v>
      </c>
      <c r="B154" s="64" t="s">
        <v>229</v>
      </c>
      <c r="C154" s="65" t="s">
        <v>1764</v>
      </c>
      <c r="D154" s="66">
        <v>5.333333333333334</v>
      </c>
      <c r="E154" s="67" t="s">
        <v>136</v>
      </c>
      <c r="F154" s="68">
        <v>27.333333333333332</v>
      </c>
      <c r="G154" s="65"/>
      <c r="H154" s="69"/>
      <c r="I154" s="70"/>
      <c r="J154" s="70"/>
      <c r="K154" s="34" t="s">
        <v>65</v>
      </c>
      <c r="L154" s="77">
        <v>154</v>
      </c>
      <c r="M154" s="77"/>
      <c r="N154" s="72"/>
      <c r="O154" s="79" t="s">
        <v>301</v>
      </c>
      <c r="P154" s="81">
        <v>43747.714641203704</v>
      </c>
      <c r="Q154" s="79" t="s">
        <v>339</v>
      </c>
      <c r="R154" s="79"/>
      <c r="S154" s="79"/>
      <c r="T154" s="79"/>
      <c r="U154" s="79"/>
      <c r="V154" s="83" t="s">
        <v>416</v>
      </c>
      <c r="W154" s="81">
        <v>43747.714641203704</v>
      </c>
      <c r="X154" s="83" t="s">
        <v>465</v>
      </c>
      <c r="Y154" s="79"/>
      <c r="Z154" s="79"/>
      <c r="AA154" s="85" t="s">
        <v>530</v>
      </c>
      <c r="AB154" s="79"/>
      <c r="AC154" s="79" t="b">
        <v>0</v>
      </c>
      <c r="AD154" s="79">
        <v>0</v>
      </c>
      <c r="AE154" s="85" t="s">
        <v>552</v>
      </c>
      <c r="AF154" s="79" t="b">
        <v>0</v>
      </c>
      <c r="AG154" s="79" t="s">
        <v>560</v>
      </c>
      <c r="AH154" s="79"/>
      <c r="AI154" s="85" t="s">
        <v>552</v>
      </c>
      <c r="AJ154" s="79" t="b">
        <v>0</v>
      </c>
      <c r="AK154" s="79">
        <v>2</v>
      </c>
      <c r="AL154" s="85" t="s">
        <v>514</v>
      </c>
      <c r="AM154" s="79" t="s">
        <v>568</v>
      </c>
      <c r="AN154" s="79" t="b">
        <v>0</v>
      </c>
      <c r="AO154" s="85" t="s">
        <v>514</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231</v>
      </c>
      <c r="B155" s="64" t="s">
        <v>229</v>
      </c>
      <c r="C155" s="65" t="s">
        <v>1761</v>
      </c>
      <c r="D155" s="66">
        <v>3</v>
      </c>
      <c r="E155" s="67" t="s">
        <v>132</v>
      </c>
      <c r="F155" s="68">
        <v>35</v>
      </c>
      <c r="G155" s="65"/>
      <c r="H155" s="69"/>
      <c r="I155" s="70"/>
      <c r="J155" s="70"/>
      <c r="K155" s="34" t="s">
        <v>65</v>
      </c>
      <c r="L155" s="77">
        <v>155</v>
      </c>
      <c r="M155" s="77"/>
      <c r="N155" s="72"/>
      <c r="O155" s="79" t="s">
        <v>301</v>
      </c>
      <c r="P155" s="81">
        <v>43743.181122685186</v>
      </c>
      <c r="Q155" s="79" t="s">
        <v>339</v>
      </c>
      <c r="R155" s="79"/>
      <c r="S155" s="79"/>
      <c r="T155" s="79"/>
      <c r="U155" s="79"/>
      <c r="V155" s="83" t="s">
        <v>412</v>
      </c>
      <c r="W155" s="81">
        <v>43743.181122685186</v>
      </c>
      <c r="X155" s="83" t="s">
        <v>466</v>
      </c>
      <c r="Y155" s="79"/>
      <c r="Z155" s="79"/>
      <c r="AA155" s="85" t="s">
        <v>531</v>
      </c>
      <c r="AB155" s="79"/>
      <c r="AC155" s="79" t="b">
        <v>0</v>
      </c>
      <c r="AD155" s="79">
        <v>0</v>
      </c>
      <c r="AE155" s="85" t="s">
        <v>552</v>
      </c>
      <c r="AF155" s="79" t="b">
        <v>0</v>
      </c>
      <c r="AG155" s="79" t="s">
        <v>560</v>
      </c>
      <c r="AH155" s="79"/>
      <c r="AI155" s="85" t="s">
        <v>552</v>
      </c>
      <c r="AJ155" s="79" t="b">
        <v>0</v>
      </c>
      <c r="AK155" s="79">
        <v>2</v>
      </c>
      <c r="AL155" s="85" t="s">
        <v>514</v>
      </c>
      <c r="AM155" s="79" t="s">
        <v>573</v>
      </c>
      <c r="AN155" s="79" t="b">
        <v>0</v>
      </c>
      <c r="AO155" s="85" t="s">
        <v>514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226</v>
      </c>
      <c r="B156" s="64" t="s">
        <v>294</v>
      </c>
      <c r="C156" s="65" t="s">
        <v>1762</v>
      </c>
      <c r="D156" s="66">
        <v>4.166666666666667</v>
      </c>
      <c r="E156" s="67" t="s">
        <v>136</v>
      </c>
      <c r="F156" s="68">
        <v>31.166666666666668</v>
      </c>
      <c r="G156" s="65"/>
      <c r="H156" s="69"/>
      <c r="I156" s="70"/>
      <c r="J156" s="70"/>
      <c r="K156" s="34" t="s">
        <v>65</v>
      </c>
      <c r="L156" s="77">
        <v>156</v>
      </c>
      <c r="M156" s="77"/>
      <c r="N156" s="72"/>
      <c r="O156" s="79" t="s">
        <v>301</v>
      </c>
      <c r="P156" s="81">
        <v>43741.11025462963</v>
      </c>
      <c r="Q156" s="79" t="s">
        <v>338</v>
      </c>
      <c r="R156" s="83" t="s">
        <v>356</v>
      </c>
      <c r="S156" s="79" t="s">
        <v>372</v>
      </c>
      <c r="T156" s="79" t="s">
        <v>295</v>
      </c>
      <c r="U156" s="79"/>
      <c r="V156" s="83" t="s">
        <v>407</v>
      </c>
      <c r="W156" s="81">
        <v>43741.11025462963</v>
      </c>
      <c r="X156" s="83" t="s">
        <v>461</v>
      </c>
      <c r="Y156" s="79"/>
      <c r="Z156" s="79"/>
      <c r="AA156" s="85" t="s">
        <v>526</v>
      </c>
      <c r="AB156" s="79"/>
      <c r="AC156" s="79" t="b">
        <v>0</v>
      </c>
      <c r="AD156" s="79">
        <v>7</v>
      </c>
      <c r="AE156" s="85" t="s">
        <v>552</v>
      </c>
      <c r="AF156" s="79" t="b">
        <v>0</v>
      </c>
      <c r="AG156" s="79" t="s">
        <v>560</v>
      </c>
      <c r="AH156" s="79"/>
      <c r="AI156" s="85" t="s">
        <v>552</v>
      </c>
      <c r="AJ156" s="79" t="b">
        <v>0</v>
      </c>
      <c r="AK156" s="79">
        <v>4</v>
      </c>
      <c r="AL156" s="85" t="s">
        <v>552</v>
      </c>
      <c r="AM156" s="79" t="s">
        <v>568</v>
      </c>
      <c r="AN156" s="79" t="b">
        <v>0</v>
      </c>
      <c r="AO156" s="85" t="s">
        <v>526</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2</v>
      </c>
      <c r="BD156" s="48"/>
      <c r="BE156" s="49"/>
      <c r="BF156" s="48"/>
      <c r="BG156" s="49"/>
      <c r="BH156" s="48"/>
      <c r="BI156" s="49"/>
      <c r="BJ156" s="48"/>
      <c r="BK156" s="49"/>
      <c r="BL156" s="48"/>
    </row>
    <row r="157" spans="1:64" ht="15">
      <c r="A157" s="64" t="s">
        <v>226</v>
      </c>
      <c r="B157" s="64" t="s">
        <v>294</v>
      </c>
      <c r="C157" s="65" t="s">
        <v>1762</v>
      </c>
      <c r="D157" s="66">
        <v>4.166666666666667</v>
      </c>
      <c r="E157" s="67" t="s">
        <v>136</v>
      </c>
      <c r="F157" s="68">
        <v>31.166666666666668</v>
      </c>
      <c r="G157" s="65"/>
      <c r="H157" s="69"/>
      <c r="I157" s="70"/>
      <c r="J157" s="70"/>
      <c r="K157" s="34" t="s">
        <v>65</v>
      </c>
      <c r="L157" s="77">
        <v>157</v>
      </c>
      <c r="M157" s="77"/>
      <c r="N157" s="72"/>
      <c r="O157" s="79" t="s">
        <v>301</v>
      </c>
      <c r="P157" s="81">
        <v>43743.17074074074</v>
      </c>
      <c r="Q157" s="79" t="s">
        <v>332</v>
      </c>
      <c r="R157" s="83" t="s">
        <v>363</v>
      </c>
      <c r="S157" s="79" t="s">
        <v>372</v>
      </c>
      <c r="T157" s="79" t="s">
        <v>295</v>
      </c>
      <c r="U157" s="79"/>
      <c r="V157" s="83" t="s">
        <v>407</v>
      </c>
      <c r="W157" s="81">
        <v>43743.17074074074</v>
      </c>
      <c r="X157" s="83" t="s">
        <v>449</v>
      </c>
      <c r="Y157" s="79"/>
      <c r="Z157" s="79"/>
      <c r="AA157" s="85" t="s">
        <v>514</v>
      </c>
      <c r="AB157" s="85" t="s">
        <v>526</v>
      </c>
      <c r="AC157" s="79" t="b">
        <v>0</v>
      </c>
      <c r="AD157" s="79">
        <v>3</v>
      </c>
      <c r="AE157" s="85" t="s">
        <v>555</v>
      </c>
      <c r="AF157" s="79" t="b">
        <v>0</v>
      </c>
      <c r="AG157" s="79" t="s">
        <v>560</v>
      </c>
      <c r="AH157" s="79"/>
      <c r="AI157" s="85" t="s">
        <v>552</v>
      </c>
      <c r="AJ157" s="79" t="b">
        <v>0</v>
      </c>
      <c r="AK157" s="79">
        <v>2</v>
      </c>
      <c r="AL157" s="85" t="s">
        <v>552</v>
      </c>
      <c r="AM157" s="79" t="s">
        <v>568</v>
      </c>
      <c r="AN157" s="79" t="b">
        <v>0</v>
      </c>
      <c r="AO157" s="85" t="s">
        <v>526</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2</v>
      </c>
      <c r="BD157" s="48"/>
      <c r="BE157" s="49"/>
      <c r="BF157" s="48"/>
      <c r="BG157" s="49"/>
      <c r="BH157" s="48"/>
      <c r="BI157" s="49"/>
      <c r="BJ157" s="48"/>
      <c r="BK157" s="49"/>
      <c r="BL157" s="48"/>
    </row>
    <row r="158" spans="1:64" ht="15">
      <c r="A158" s="64" t="s">
        <v>235</v>
      </c>
      <c r="B158" s="64" t="s">
        <v>294</v>
      </c>
      <c r="C158" s="65" t="s">
        <v>1764</v>
      </c>
      <c r="D158" s="66">
        <v>5.333333333333334</v>
      </c>
      <c r="E158" s="67" t="s">
        <v>136</v>
      </c>
      <c r="F158" s="68">
        <v>27.333333333333332</v>
      </c>
      <c r="G158" s="65"/>
      <c r="H158" s="69"/>
      <c r="I158" s="70"/>
      <c r="J158" s="70"/>
      <c r="K158" s="34" t="s">
        <v>65</v>
      </c>
      <c r="L158" s="77">
        <v>158</v>
      </c>
      <c r="M158" s="77"/>
      <c r="N158" s="72"/>
      <c r="O158" s="79" t="s">
        <v>301</v>
      </c>
      <c r="P158" s="81">
        <v>43743.18461805556</v>
      </c>
      <c r="Q158" s="79" t="s">
        <v>339</v>
      </c>
      <c r="R158" s="79"/>
      <c r="S158" s="79"/>
      <c r="T158" s="79"/>
      <c r="U158" s="79"/>
      <c r="V158" s="83" t="s">
        <v>416</v>
      </c>
      <c r="W158" s="81">
        <v>43743.18461805556</v>
      </c>
      <c r="X158" s="83" t="s">
        <v>463</v>
      </c>
      <c r="Y158" s="79"/>
      <c r="Z158" s="79"/>
      <c r="AA158" s="85" t="s">
        <v>528</v>
      </c>
      <c r="AB158" s="79"/>
      <c r="AC158" s="79" t="b">
        <v>0</v>
      </c>
      <c r="AD158" s="79">
        <v>0</v>
      </c>
      <c r="AE158" s="85" t="s">
        <v>552</v>
      </c>
      <c r="AF158" s="79" t="b">
        <v>0</v>
      </c>
      <c r="AG158" s="79" t="s">
        <v>560</v>
      </c>
      <c r="AH158" s="79"/>
      <c r="AI158" s="85" t="s">
        <v>552</v>
      </c>
      <c r="AJ158" s="79" t="b">
        <v>0</v>
      </c>
      <c r="AK158" s="79">
        <v>2</v>
      </c>
      <c r="AL158" s="85" t="s">
        <v>514</v>
      </c>
      <c r="AM158" s="79" t="s">
        <v>573</v>
      </c>
      <c r="AN158" s="79" t="b">
        <v>0</v>
      </c>
      <c r="AO158" s="85" t="s">
        <v>514</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235</v>
      </c>
      <c r="B159" s="64" t="s">
        <v>294</v>
      </c>
      <c r="C159" s="65" t="s">
        <v>1764</v>
      </c>
      <c r="D159" s="66">
        <v>5.333333333333334</v>
      </c>
      <c r="E159" s="67" t="s">
        <v>136</v>
      </c>
      <c r="F159" s="68">
        <v>27.333333333333332</v>
      </c>
      <c r="G159" s="65"/>
      <c r="H159" s="69"/>
      <c r="I159" s="70"/>
      <c r="J159" s="70"/>
      <c r="K159" s="34" t="s">
        <v>65</v>
      </c>
      <c r="L159" s="77">
        <v>159</v>
      </c>
      <c r="M159" s="77"/>
      <c r="N159" s="72"/>
      <c r="O159" s="79" t="s">
        <v>301</v>
      </c>
      <c r="P159" s="81">
        <v>43745.76541666667</v>
      </c>
      <c r="Q159" s="79" t="s">
        <v>339</v>
      </c>
      <c r="R159" s="79"/>
      <c r="S159" s="79"/>
      <c r="T159" s="79"/>
      <c r="U159" s="79"/>
      <c r="V159" s="83" t="s">
        <v>416</v>
      </c>
      <c r="W159" s="81">
        <v>43745.76541666667</v>
      </c>
      <c r="X159" s="83" t="s">
        <v>464</v>
      </c>
      <c r="Y159" s="79"/>
      <c r="Z159" s="79"/>
      <c r="AA159" s="85" t="s">
        <v>529</v>
      </c>
      <c r="AB159" s="79"/>
      <c r="AC159" s="79" t="b">
        <v>0</v>
      </c>
      <c r="AD159" s="79">
        <v>0</v>
      </c>
      <c r="AE159" s="85" t="s">
        <v>552</v>
      </c>
      <c r="AF159" s="79" t="b">
        <v>0</v>
      </c>
      <c r="AG159" s="79" t="s">
        <v>560</v>
      </c>
      <c r="AH159" s="79"/>
      <c r="AI159" s="85" t="s">
        <v>552</v>
      </c>
      <c r="AJ159" s="79" t="b">
        <v>0</v>
      </c>
      <c r="AK159" s="79">
        <v>2</v>
      </c>
      <c r="AL159" s="85" t="s">
        <v>514</v>
      </c>
      <c r="AM159" s="79" t="s">
        <v>568</v>
      </c>
      <c r="AN159" s="79" t="b">
        <v>0</v>
      </c>
      <c r="AO159" s="85" t="s">
        <v>514</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235</v>
      </c>
      <c r="B160" s="64" t="s">
        <v>294</v>
      </c>
      <c r="C160" s="65" t="s">
        <v>1764</v>
      </c>
      <c r="D160" s="66">
        <v>5.333333333333334</v>
      </c>
      <c r="E160" s="67" t="s">
        <v>136</v>
      </c>
      <c r="F160" s="68">
        <v>27.333333333333332</v>
      </c>
      <c r="G160" s="65"/>
      <c r="H160" s="69"/>
      <c r="I160" s="70"/>
      <c r="J160" s="70"/>
      <c r="K160" s="34" t="s">
        <v>65</v>
      </c>
      <c r="L160" s="77">
        <v>160</v>
      </c>
      <c r="M160" s="77"/>
      <c r="N160" s="72"/>
      <c r="O160" s="79" t="s">
        <v>301</v>
      </c>
      <c r="P160" s="81">
        <v>43747.714641203704</v>
      </c>
      <c r="Q160" s="79" t="s">
        <v>339</v>
      </c>
      <c r="R160" s="79"/>
      <c r="S160" s="79"/>
      <c r="T160" s="79"/>
      <c r="U160" s="79"/>
      <c r="V160" s="83" t="s">
        <v>416</v>
      </c>
      <c r="W160" s="81">
        <v>43747.714641203704</v>
      </c>
      <c r="X160" s="83" t="s">
        <v>465</v>
      </c>
      <c r="Y160" s="79"/>
      <c r="Z160" s="79"/>
      <c r="AA160" s="85" t="s">
        <v>530</v>
      </c>
      <c r="AB160" s="79"/>
      <c r="AC160" s="79" t="b">
        <v>0</v>
      </c>
      <c r="AD160" s="79">
        <v>0</v>
      </c>
      <c r="AE160" s="85" t="s">
        <v>552</v>
      </c>
      <c r="AF160" s="79" t="b">
        <v>0</v>
      </c>
      <c r="AG160" s="79" t="s">
        <v>560</v>
      </c>
      <c r="AH160" s="79"/>
      <c r="AI160" s="85" t="s">
        <v>552</v>
      </c>
      <c r="AJ160" s="79" t="b">
        <v>0</v>
      </c>
      <c r="AK160" s="79">
        <v>2</v>
      </c>
      <c r="AL160" s="85" t="s">
        <v>514</v>
      </c>
      <c r="AM160" s="79" t="s">
        <v>568</v>
      </c>
      <c r="AN160" s="79" t="b">
        <v>0</v>
      </c>
      <c r="AO160" s="85" t="s">
        <v>514</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231</v>
      </c>
      <c r="B161" s="64" t="s">
        <v>294</v>
      </c>
      <c r="C161" s="65" t="s">
        <v>1761</v>
      </c>
      <c r="D161" s="66">
        <v>3</v>
      </c>
      <c r="E161" s="67" t="s">
        <v>132</v>
      </c>
      <c r="F161" s="68">
        <v>35</v>
      </c>
      <c r="G161" s="65"/>
      <c r="H161" s="69"/>
      <c r="I161" s="70"/>
      <c r="J161" s="70"/>
      <c r="K161" s="34" t="s">
        <v>65</v>
      </c>
      <c r="L161" s="77">
        <v>161</v>
      </c>
      <c r="M161" s="77"/>
      <c r="N161" s="72"/>
      <c r="O161" s="79" t="s">
        <v>301</v>
      </c>
      <c r="P161" s="81">
        <v>43743.181122685186</v>
      </c>
      <c r="Q161" s="79" t="s">
        <v>339</v>
      </c>
      <c r="R161" s="79"/>
      <c r="S161" s="79"/>
      <c r="T161" s="79"/>
      <c r="U161" s="79"/>
      <c r="V161" s="83" t="s">
        <v>412</v>
      </c>
      <c r="W161" s="81">
        <v>43743.181122685186</v>
      </c>
      <c r="X161" s="83" t="s">
        <v>466</v>
      </c>
      <c r="Y161" s="79"/>
      <c r="Z161" s="79"/>
      <c r="AA161" s="85" t="s">
        <v>531</v>
      </c>
      <c r="AB161" s="79"/>
      <c r="AC161" s="79" t="b">
        <v>0</v>
      </c>
      <c r="AD161" s="79">
        <v>0</v>
      </c>
      <c r="AE161" s="85" t="s">
        <v>552</v>
      </c>
      <c r="AF161" s="79" t="b">
        <v>0</v>
      </c>
      <c r="AG161" s="79" t="s">
        <v>560</v>
      </c>
      <c r="AH161" s="79"/>
      <c r="AI161" s="85" t="s">
        <v>552</v>
      </c>
      <c r="AJ161" s="79" t="b">
        <v>0</v>
      </c>
      <c r="AK161" s="79">
        <v>2</v>
      </c>
      <c r="AL161" s="85" t="s">
        <v>514</v>
      </c>
      <c r="AM161" s="79" t="s">
        <v>573</v>
      </c>
      <c r="AN161" s="79" t="b">
        <v>0</v>
      </c>
      <c r="AO161" s="85" t="s">
        <v>514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226</v>
      </c>
      <c r="B162" s="64" t="s">
        <v>236</v>
      </c>
      <c r="C162" s="65" t="s">
        <v>1763</v>
      </c>
      <c r="D162" s="66">
        <v>6.5</v>
      </c>
      <c r="E162" s="67" t="s">
        <v>136</v>
      </c>
      <c r="F162" s="68">
        <v>23.5</v>
      </c>
      <c r="G162" s="65"/>
      <c r="H162" s="69"/>
      <c r="I162" s="70"/>
      <c r="J162" s="70"/>
      <c r="K162" s="34" t="s">
        <v>66</v>
      </c>
      <c r="L162" s="77">
        <v>162</v>
      </c>
      <c r="M162" s="77"/>
      <c r="N162" s="72"/>
      <c r="O162" s="79" t="s">
        <v>301</v>
      </c>
      <c r="P162" s="81">
        <v>43715.021006944444</v>
      </c>
      <c r="Q162" s="79" t="s">
        <v>323</v>
      </c>
      <c r="R162" s="83" t="s">
        <v>354</v>
      </c>
      <c r="S162" s="79" t="s">
        <v>372</v>
      </c>
      <c r="T162" s="79" t="s">
        <v>379</v>
      </c>
      <c r="U162" s="79"/>
      <c r="V162" s="83" t="s">
        <v>407</v>
      </c>
      <c r="W162" s="81">
        <v>43715.021006944444</v>
      </c>
      <c r="X162" s="83" t="s">
        <v>440</v>
      </c>
      <c r="Y162" s="79"/>
      <c r="Z162" s="79"/>
      <c r="AA162" s="85" t="s">
        <v>505</v>
      </c>
      <c r="AB162" s="79"/>
      <c r="AC162" s="79" t="b">
        <v>0</v>
      </c>
      <c r="AD162" s="79">
        <v>2</v>
      </c>
      <c r="AE162" s="85" t="s">
        <v>552</v>
      </c>
      <c r="AF162" s="79" t="b">
        <v>0</v>
      </c>
      <c r="AG162" s="79" t="s">
        <v>560</v>
      </c>
      <c r="AH162" s="79"/>
      <c r="AI162" s="85" t="s">
        <v>552</v>
      </c>
      <c r="AJ162" s="79" t="b">
        <v>0</v>
      </c>
      <c r="AK162" s="79">
        <v>2</v>
      </c>
      <c r="AL162" s="85" t="s">
        <v>552</v>
      </c>
      <c r="AM162" s="79" t="s">
        <v>568</v>
      </c>
      <c r="AN162" s="79" t="b">
        <v>0</v>
      </c>
      <c r="AO162" s="85" t="s">
        <v>505</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1</v>
      </c>
      <c r="BC162" s="78" t="str">
        <f>REPLACE(INDEX(GroupVertices[Group],MATCH(Edges[[#This Row],[Vertex 2]],GroupVertices[Vertex],0)),1,1,"")</f>
        <v>2</v>
      </c>
      <c r="BD162" s="48"/>
      <c r="BE162" s="49"/>
      <c r="BF162" s="48"/>
      <c r="BG162" s="49"/>
      <c r="BH162" s="48"/>
      <c r="BI162" s="49"/>
      <c r="BJ162" s="48"/>
      <c r="BK162" s="49"/>
      <c r="BL162" s="48"/>
    </row>
    <row r="163" spans="1:64" ht="15">
      <c r="A163" s="64" t="s">
        <v>226</v>
      </c>
      <c r="B163" s="64" t="s">
        <v>236</v>
      </c>
      <c r="C163" s="65" t="s">
        <v>1763</v>
      </c>
      <c r="D163" s="66">
        <v>6.5</v>
      </c>
      <c r="E163" s="67" t="s">
        <v>136</v>
      </c>
      <c r="F163" s="68">
        <v>23.5</v>
      </c>
      <c r="G163" s="65"/>
      <c r="H163" s="69"/>
      <c r="I163" s="70"/>
      <c r="J163" s="70"/>
      <c r="K163" s="34" t="s">
        <v>66</v>
      </c>
      <c r="L163" s="77">
        <v>163</v>
      </c>
      <c r="M163" s="77"/>
      <c r="N163" s="72"/>
      <c r="O163" s="79" t="s">
        <v>301</v>
      </c>
      <c r="P163" s="81">
        <v>43724.366527777776</v>
      </c>
      <c r="Q163" s="79" t="s">
        <v>324</v>
      </c>
      <c r="R163" s="79"/>
      <c r="S163" s="79"/>
      <c r="T163" s="79"/>
      <c r="U163" s="79"/>
      <c r="V163" s="83" t="s">
        <v>407</v>
      </c>
      <c r="W163" s="81">
        <v>43724.366527777776</v>
      </c>
      <c r="X163" s="83" t="s">
        <v>441</v>
      </c>
      <c r="Y163" s="79"/>
      <c r="Z163" s="79"/>
      <c r="AA163" s="85" t="s">
        <v>506</v>
      </c>
      <c r="AB163" s="85" t="s">
        <v>504</v>
      </c>
      <c r="AC163" s="79" t="b">
        <v>0</v>
      </c>
      <c r="AD163" s="79">
        <v>1</v>
      </c>
      <c r="AE163" s="85" t="s">
        <v>556</v>
      </c>
      <c r="AF163" s="79" t="b">
        <v>0</v>
      </c>
      <c r="AG163" s="79" t="s">
        <v>560</v>
      </c>
      <c r="AH163" s="79"/>
      <c r="AI163" s="85" t="s">
        <v>552</v>
      </c>
      <c r="AJ163" s="79" t="b">
        <v>0</v>
      </c>
      <c r="AK163" s="79">
        <v>0</v>
      </c>
      <c r="AL163" s="85" t="s">
        <v>552</v>
      </c>
      <c r="AM163" s="79" t="s">
        <v>569</v>
      </c>
      <c r="AN163" s="79" t="b">
        <v>0</v>
      </c>
      <c r="AO163" s="85" t="s">
        <v>504</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1</v>
      </c>
      <c r="BC163" s="78" t="str">
        <f>REPLACE(INDEX(GroupVertices[Group],MATCH(Edges[[#This Row],[Vertex 2]],GroupVertices[Vertex],0)),1,1,"")</f>
        <v>2</v>
      </c>
      <c r="BD163" s="48"/>
      <c r="BE163" s="49"/>
      <c r="BF163" s="48"/>
      <c r="BG163" s="49"/>
      <c r="BH163" s="48"/>
      <c r="BI163" s="49"/>
      <c r="BJ163" s="48"/>
      <c r="BK163" s="49"/>
      <c r="BL163" s="48"/>
    </row>
    <row r="164" spans="1:64" ht="15">
      <c r="A164" s="64" t="s">
        <v>226</v>
      </c>
      <c r="B164" s="64" t="s">
        <v>236</v>
      </c>
      <c r="C164" s="65" t="s">
        <v>1763</v>
      </c>
      <c r="D164" s="66">
        <v>6.5</v>
      </c>
      <c r="E164" s="67" t="s">
        <v>136</v>
      </c>
      <c r="F164" s="68">
        <v>23.5</v>
      </c>
      <c r="G164" s="65"/>
      <c r="H164" s="69"/>
      <c r="I164" s="70"/>
      <c r="J164" s="70"/>
      <c r="K164" s="34" t="s">
        <v>66</v>
      </c>
      <c r="L164" s="77">
        <v>164</v>
      </c>
      <c r="M164" s="77"/>
      <c r="N164" s="72"/>
      <c r="O164" s="79" t="s">
        <v>301</v>
      </c>
      <c r="P164" s="81">
        <v>43741.11025462963</v>
      </c>
      <c r="Q164" s="79" t="s">
        <v>338</v>
      </c>
      <c r="R164" s="83" t="s">
        <v>356</v>
      </c>
      <c r="S164" s="79" t="s">
        <v>372</v>
      </c>
      <c r="T164" s="79" t="s">
        <v>295</v>
      </c>
      <c r="U164" s="79"/>
      <c r="V164" s="83" t="s">
        <v>407</v>
      </c>
      <c r="W164" s="81">
        <v>43741.11025462963</v>
      </c>
      <c r="X164" s="83" t="s">
        <v>461</v>
      </c>
      <c r="Y164" s="79"/>
      <c r="Z164" s="79"/>
      <c r="AA164" s="85" t="s">
        <v>526</v>
      </c>
      <c r="AB164" s="79"/>
      <c r="AC164" s="79" t="b">
        <v>0</v>
      </c>
      <c r="AD164" s="79">
        <v>7</v>
      </c>
      <c r="AE164" s="85" t="s">
        <v>552</v>
      </c>
      <c r="AF164" s="79" t="b">
        <v>0</v>
      </c>
      <c r="AG164" s="79" t="s">
        <v>560</v>
      </c>
      <c r="AH164" s="79"/>
      <c r="AI164" s="85" t="s">
        <v>552</v>
      </c>
      <c r="AJ164" s="79" t="b">
        <v>0</v>
      </c>
      <c r="AK164" s="79">
        <v>4</v>
      </c>
      <c r="AL164" s="85" t="s">
        <v>552</v>
      </c>
      <c r="AM164" s="79" t="s">
        <v>568</v>
      </c>
      <c r="AN164" s="79" t="b">
        <v>0</v>
      </c>
      <c r="AO164" s="85" t="s">
        <v>526</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v>
      </c>
      <c r="BC164" s="78" t="str">
        <f>REPLACE(INDEX(GroupVertices[Group],MATCH(Edges[[#This Row],[Vertex 2]],GroupVertices[Vertex],0)),1,1,"")</f>
        <v>2</v>
      </c>
      <c r="BD164" s="48"/>
      <c r="BE164" s="49"/>
      <c r="BF164" s="48"/>
      <c r="BG164" s="49"/>
      <c r="BH164" s="48"/>
      <c r="BI164" s="49"/>
      <c r="BJ164" s="48"/>
      <c r="BK164" s="49"/>
      <c r="BL164" s="48"/>
    </row>
    <row r="165" spans="1:64" ht="15">
      <c r="A165" s="64" t="s">
        <v>226</v>
      </c>
      <c r="B165" s="64" t="s">
        <v>236</v>
      </c>
      <c r="C165" s="65" t="s">
        <v>1763</v>
      </c>
      <c r="D165" s="66">
        <v>6.5</v>
      </c>
      <c r="E165" s="67" t="s">
        <v>136</v>
      </c>
      <c r="F165" s="68">
        <v>23.5</v>
      </c>
      <c r="G165" s="65"/>
      <c r="H165" s="69"/>
      <c r="I165" s="70"/>
      <c r="J165" s="70"/>
      <c r="K165" s="34" t="s">
        <v>66</v>
      </c>
      <c r="L165" s="77">
        <v>165</v>
      </c>
      <c r="M165" s="77"/>
      <c r="N165" s="72"/>
      <c r="O165" s="79" t="s">
        <v>301</v>
      </c>
      <c r="P165" s="81">
        <v>43743.17074074074</v>
      </c>
      <c r="Q165" s="79" t="s">
        <v>332</v>
      </c>
      <c r="R165" s="83" t="s">
        <v>363</v>
      </c>
      <c r="S165" s="79" t="s">
        <v>372</v>
      </c>
      <c r="T165" s="79" t="s">
        <v>295</v>
      </c>
      <c r="U165" s="79"/>
      <c r="V165" s="83" t="s">
        <v>407</v>
      </c>
      <c r="W165" s="81">
        <v>43743.17074074074</v>
      </c>
      <c r="X165" s="83" t="s">
        <v>449</v>
      </c>
      <c r="Y165" s="79"/>
      <c r="Z165" s="79"/>
      <c r="AA165" s="85" t="s">
        <v>514</v>
      </c>
      <c r="AB165" s="85" t="s">
        <v>526</v>
      </c>
      <c r="AC165" s="79" t="b">
        <v>0</v>
      </c>
      <c r="AD165" s="79">
        <v>3</v>
      </c>
      <c r="AE165" s="85" t="s">
        <v>555</v>
      </c>
      <c r="AF165" s="79" t="b">
        <v>0</v>
      </c>
      <c r="AG165" s="79" t="s">
        <v>560</v>
      </c>
      <c r="AH165" s="79"/>
      <c r="AI165" s="85" t="s">
        <v>552</v>
      </c>
      <c r="AJ165" s="79" t="b">
        <v>0</v>
      </c>
      <c r="AK165" s="79">
        <v>2</v>
      </c>
      <c r="AL165" s="85" t="s">
        <v>552</v>
      </c>
      <c r="AM165" s="79" t="s">
        <v>568</v>
      </c>
      <c r="AN165" s="79" t="b">
        <v>0</v>
      </c>
      <c r="AO165" s="85" t="s">
        <v>526</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v>
      </c>
      <c r="BC165" s="78" t="str">
        <f>REPLACE(INDEX(GroupVertices[Group],MATCH(Edges[[#This Row],[Vertex 2]],GroupVertices[Vertex],0)),1,1,"")</f>
        <v>2</v>
      </c>
      <c r="BD165" s="48"/>
      <c r="BE165" s="49"/>
      <c r="BF165" s="48"/>
      <c r="BG165" s="49"/>
      <c r="BH165" s="48"/>
      <c r="BI165" s="49"/>
      <c r="BJ165" s="48"/>
      <c r="BK165" s="49"/>
      <c r="BL165" s="48"/>
    </row>
    <row r="166" spans="1:64" ht="15">
      <c r="A166" s="64" t="s">
        <v>236</v>
      </c>
      <c r="B166" s="64" t="s">
        <v>226</v>
      </c>
      <c r="C166" s="65" t="s">
        <v>1761</v>
      </c>
      <c r="D166" s="66">
        <v>3</v>
      </c>
      <c r="E166" s="67" t="s">
        <v>132</v>
      </c>
      <c r="F166" s="68">
        <v>35</v>
      </c>
      <c r="G166" s="65"/>
      <c r="H166" s="69"/>
      <c r="I166" s="70"/>
      <c r="J166" s="70"/>
      <c r="K166" s="34" t="s">
        <v>66</v>
      </c>
      <c r="L166" s="77">
        <v>166</v>
      </c>
      <c r="M166" s="77"/>
      <c r="N166" s="72"/>
      <c r="O166" s="79" t="s">
        <v>301</v>
      </c>
      <c r="P166" s="81">
        <v>43744.73886574074</v>
      </c>
      <c r="Q166" s="79" t="s">
        <v>340</v>
      </c>
      <c r="R166" s="83" t="s">
        <v>364</v>
      </c>
      <c r="S166" s="79" t="s">
        <v>373</v>
      </c>
      <c r="T166" s="79" t="s">
        <v>388</v>
      </c>
      <c r="U166" s="79"/>
      <c r="V166" s="83" t="s">
        <v>417</v>
      </c>
      <c r="W166" s="81">
        <v>43744.73886574074</v>
      </c>
      <c r="X166" s="83" t="s">
        <v>467</v>
      </c>
      <c r="Y166" s="79"/>
      <c r="Z166" s="79"/>
      <c r="AA166" s="85" t="s">
        <v>532</v>
      </c>
      <c r="AB166" s="79"/>
      <c r="AC166" s="79" t="b">
        <v>0</v>
      </c>
      <c r="AD166" s="79">
        <v>0</v>
      </c>
      <c r="AE166" s="85" t="s">
        <v>552</v>
      </c>
      <c r="AF166" s="79" t="b">
        <v>1</v>
      </c>
      <c r="AG166" s="79" t="s">
        <v>560</v>
      </c>
      <c r="AH166" s="79"/>
      <c r="AI166" s="85" t="s">
        <v>514</v>
      </c>
      <c r="AJ166" s="79" t="b">
        <v>0</v>
      </c>
      <c r="AK166" s="79">
        <v>3</v>
      </c>
      <c r="AL166" s="85" t="s">
        <v>536</v>
      </c>
      <c r="AM166" s="79" t="s">
        <v>575</v>
      </c>
      <c r="AN166" s="79" t="b">
        <v>0</v>
      </c>
      <c r="AO166" s="85" t="s">
        <v>536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1</v>
      </c>
      <c r="BD166" s="48"/>
      <c r="BE166" s="49"/>
      <c r="BF166" s="48"/>
      <c r="BG166" s="49"/>
      <c r="BH166" s="48"/>
      <c r="BI166" s="49"/>
      <c r="BJ166" s="48"/>
      <c r="BK166" s="49"/>
      <c r="BL166" s="48"/>
    </row>
    <row r="167" spans="1:64" ht="15">
      <c r="A167" s="64" t="s">
        <v>236</v>
      </c>
      <c r="B167" s="64" t="s">
        <v>295</v>
      </c>
      <c r="C167" s="65" t="s">
        <v>1761</v>
      </c>
      <c r="D167" s="66">
        <v>3</v>
      </c>
      <c r="E167" s="67" t="s">
        <v>132</v>
      </c>
      <c r="F167" s="68">
        <v>35</v>
      </c>
      <c r="G167" s="65"/>
      <c r="H167" s="69"/>
      <c r="I167" s="70"/>
      <c r="J167" s="70"/>
      <c r="K167" s="34" t="s">
        <v>65</v>
      </c>
      <c r="L167" s="77">
        <v>167</v>
      </c>
      <c r="M167" s="77"/>
      <c r="N167" s="72"/>
      <c r="O167" s="79" t="s">
        <v>301</v>
      </c>
      <c r="P167" s="81">
        <v>43744.73886574074</v>
      </c>
      <c r="Q167" s="79" t="s">
        <v>340</v>
      </c>
      <c r="R167" s="83" t="s">
        <v>364</v>
      </c>
      <c r="S167" s="79" t="s">
        <v>373</v>
      </c>
      <c r="T167" s="79" t="s">
        <v>388</v>
      </c>
      <c r="U167" s="79"/>
      <c r="V167" s="83" t="s">
        <v>417</v>
      </c>
      <c r="W167" s="81">
        <v>43744.73886574074</v>
      </c>
      <c r="X167" s="83" t="s">
        <v>467</v>
      </c>
      <c r="Y167" s="79"/>
      <c r="Z167" s="79"/>
      <c r="AA167" s="85" t="s">
        <v>532</v>
      </c>
      <c r="AB167" s="79"/>
      <c r="AC167" s="79" t="b">
        <v>0</v>
      </c>
      <c r="AD167" s="79">
        <v>0</v>
      </c>
      <c r="AE167" s="85" t="s">
        <v>552</v>
      </c>
      <c r="AF167" s="79" t="b">
        <v>1</v>
      </c>
      <c r="AG167" s="79" t="s">
        <v>560</v>
      </c>
      <c r="AH167" s="79"/>
      <c r="AI167" s="85" t="s">
        <v>514</v>
      </c>
      <c r="AJ167" s="79" t="b">
        <v>0</v>
      </c>
      <c r="AK167" s="79">
        <v>3</v>
      </c>
      <c r="AL167" s="85" t="s">
        <v>536</v>
      </c>
      <c r="AM167" s="79" t="s">
        <v>575</v>
      </c>
      <c r="AN167" s="79" t="b">
        <v>0</v>
      </c>
      <c r="AO167" s="85" t="s">
        <v>536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236</v>
      </c>
      <c r="B168" s="64" t="s">
        <v>296</v>
      </c>
      <c r="C168" s="65" t="s">
        <v>1761</v>
      </c>
      <c r="D168" s="66">
        <v>3</v>
      </c>
      <c r="E168" s="67" t="s">
        <v>132</v>
      </c>
      <c r="F168" s="68">
        <v>35</v>
      </c>
      <c r="G168" s="65"/>
      <c r="H168" s="69"/>
      <c r="I168" s="70"/>
      <c r="J168" s="70"/>
      <c r="K168" s="34" t="s">
        <v>65</v>
      </c>
      <c r="L168" s="77">
        <v>168</v>
      </c>
      <c r="M168" s="77"/>
      <c r="N168" s="72"/>
      <c r="O168" s="79" t="s">
        <v>301</v>
      </c>
      <c r="P168" s="81">
        <v>43744.73886574074</v>
      </c>
      <c r="Q168" s="79" t="s">
        <v>340</v>
      </c>
      <c r="R168" s="83" t="s">
        <v>364</v>
      </c>
      <c r="S168" s="79" t="s">
        <v>373</v>
      </c>
      <c r="T168" s="79" t="s">
        <v>388</v>
      </c>
      <c r="U168" s="79"/>
      <c r="V168" s="83" t="s">
        <v>417</v>
      </c>
      <c r="W168" s="81">
        <v>43744.73886574074</v>
      </c>
      <c r="X168" s="83" t="s">
        <v>467</v>
      </c>
      <c r="Y168" s="79"/>
      <c r="Z168" s="79"/>
      <c r="AA168" s="85" t="s">
        <v>532</v>
      </c>
      <c r="AB168" s="79"/>
      <c r="AC168" s="79" t="b">
        <v>0</v>
      </c>
      <c r="AD168" s="79">
        <v>0</v>
      </c>
      <c r="AE168" s="85" t="s">
        <v>552</v>
      </c>
      <c r="AF168" s="79" t="b">
        <v>1</v>
      </c>
      <c r="AG168" s="79" t="s">
        <v>560</v>
      </c>
      <c r="AH168" s="79"/>
      <c r="AI168" s="85" t="s">
        <v>514</v>
      </c>
      <c r="AJ168" s="79" t="b">
        <v>0</v>
      </c>
      <c r="AK168" s="79">
        <v>3</v>
      </c>
      <c r="AL168" s="85" t="s">
        <v>536</v>
      </c>
      <c r="AM168" s="79" t="s">
        <v>575</v>
      </c>
      <c r="AN168" s="79" t="b">
        <v>0</v>
      </c>
      <c r="AO168" s="85" t="s">
        <v>536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236</v>
      </c>
      <c r="B169" s="64" t="s">
        <v>297</v>
      </c>
      <c r="C169" s="65" t="s">
        <v>1761</v>
      </c>
      <c r="D169" s="66">
        <v>3</v>
      </c>
      <c r="E169" s="67" t="s">
        <v>132</v>
      </c>
      <c r="F169" s="68">
        <v>35</v>
      </c>
      <c r="G169" s="65"/>
      <c r="H169" s="69"/>
      <c r="I169" s="70"/>
      <c r="J169" s="70"/>
      <c r="K169" s="34" t="s">
        <v>65</v>
      </c>
      <c r="L169" s="77">
        <v>169</v>
      </c>
      <c r="M169" s="77"/>
      <c r="N169" s="72"/>
      <c r="O169" s="79" t="s">
        <v>301</v>
      </c>
      <c r="P169" s="81">
        <v>43744.73886574074</v>
      </c>
      <c r="Q169" s="79" t="s">
        <v>340</v>
      </c>
      <c r="R169" s="83" t="s">
        <v>364</v>
      </c>
      <c r="S169" s="79" t="s">
        <v>373</v>
      </c>
      <c r="T169" s="79" t="s">
        <v>388</v>
      </c>
      <c r="U169" s="79"/>
      <c r="V169" s="83" t="s">
        <v>417</v>
      </c>
      <c r="W169" s="81">
        <v>43744.73886574074</v>
      </c>
      <c r="X169" s="83" t="s">
        <v>467</v>
      </c>
      <c r="Y169" s="79"/>
      <c r="Z169" s="79"/>
      <c r="AA169" s="85" t="s">
        <v>532</v>
      </c>
      <c r="AB169" s="79"/>
      <c r="AC169" s="79" t="b">
        <v>0</v>
      </c>
      <c r="AD169" s="79">
        <v>0</v>
      </c>
      <c r="AE169" s="85" t="s">
        <v>552</v>
      </c>
      <c r="AF169" s="79" t="b">
        <v>1</v>
      </c>
      <c r="AG169" s="79" t="s">
        <v>560</v>
      </c>
      <c r="AH169" s="79"/>
      <c r="AI169" s="85" t="s">
        <v>514</v>
      </c>
      <c r="AJ169" s="79" t="b">
        <v>0</v>
      </c>
      <c r="AK169" s="79">
        <v>3</v>
      </c>
      <c r="AL169" s="85" t="s">
        <v>536</v>
      </c>
      <c r="AM169" s="79" t="s">
        <v>575</v>
      </c>
      <c r="AN169" s="79" t="b">
        <v>0</v>
      </c>
      <c r="AO169" s="85" t="s">
        <v>536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13</v>
      </c>
      <c r="BK169" s="49">
        <v>100</v>
      </c>
      <c r="BL169" s="48">
        <v>13</v>
      </c>
    </row>
    <row r="170" spans="1:64" ht="15">
      <c r="A170" s="64" t="s">
        <v>236</v>
      </c>
      <c r="B170" s="64" t="s">
        <v>231</v>
      </c>
      <c r="C170" s="65" t="s">
        <v>1761</v>
      </c>
      <c r="D170" s="66">
        <v>3</v>
      </c>
      <c r="E170" s="67" t="s">
        <v>132</v>
      </c>
      <c r="F170" s="68">
        <v>35</v>
      </c>
      <c r="G170" s="65"/>
      <c r="H170" s="69"/>
      <c r="I170" s="70"/>
      <c r="J170" s="70"/>
      <c r="K170" s="34" t="s">
        <v>66</v>
      </c>
      <c r="L170" s="77">
        <v>170</v>
      </c>
      <c r="M170" s="77"/>
      <c r="N170" s="72"/>
      <c r="O170" s="79" t="s">
        <v>301</v>
      </c>
      <c r="P170" s="81">
        <v>43744.73886574074</v>
      </c>
      <c r="Q170" s="79" t="s">
        <v>340</v>
      </c>
      <c r="R170" s="83" t="s">
        <v>364</v>
      </c>
      <c r="S170" s="79" t="s">
        <v>373</v>
      </c>
      <c r="T170" s="79" t="s">
        <v>388</v>
      </c>
      <c r="U170" s="79"/>
      <c r="V170" s="83" t="s">
        <v>417</v>
      </c>
      <c r="W170" s="81">
        <v>43744.73886574074</v>
      </c>
      <c r="X170" s="83" t="s">
        <v>467</v>
      </c>
      <c r="Y170" s="79"/>
      <c r="Z170" s="79"/>
      <c r="AA170" s="85" t="s">
        <v>532</v>
      </c>
      <c r="AB170" s="79"/>
      <c r="AC170" s="79" t="b">
        <v>0</v>
      </c>
      <c r="AD170" s="79">
        <v>0</v>
      </c>
      <c r="AE170" s="85" t="s">
        <v>552</v>
      </c>
      <c r="AF170" s="79" t="b">
        <v>1</v>
      </c>
      <c r="AG170" s="79" t="s">
        <v>560</v>
      </c>
      <c r="AH170" s="79"/>
      <c r="AI170" s="85" t="s">
        <v>514</v>
      </c>
      <c r="AJ170" s="79" t="b">
        <v>0</v>
      </c>
      <c r="AK170" s="79">
        <v>3</v>
      </c>
      <c r="AL170" s="85" t="s">
        <v>536</v>
      </c>
      <c r="AM170" s="79" t="s">
        <v>575</v>
      </c>
      <c r="AN170" s="79" t="b">
        <v>0</v>
      </c>
      <c r="AO170" s="85" t="s">
        <v>536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235</v>
      </c>
      <c r="B171" s="64" t="s">
        <v>236</v>
      </c>
      <c r="C171" s="65" t="s">
        <v>1764</v>
      </c>
      <c r="D171" s="66">
        <v>5.333333333333334</v>
      </c>
      <c r="E171" s="67" t="s">
        <v>136</v>
      </c>
      <c r="F171" s="68">
        <v>27.333333333333332</v>
      </c>
      <c r="G171" s="65"/>
      <c r="H171" s="69"/>
      <c r="I171" s="70"/>
      <c r="J171" s="70"/>
      <c r="K171" s="34" t="s">
        <v>65</v>
      </c>
      <c r="L171" s="77">
        <v>171</v>
      </c>
      <c r="M171" s="77"/>
      <c r="N171" s="72"/>
      <c r="O171" s="79" t="s">
        <v>301</v>
      </c>
      <c r="P171" s="81">
        <v>43743.18461805556</v>
      </c>
      <c r="Q171" s="79" t="s">
        <v>339</v>
      </c>
      <c r="R171" s="79"/>
      <c r="S171" s="79"/>
      <c r="T171" s="79"/>
      <c r="U171" s="79"/>
      <c r="V171" s="83" t="s">
        <v>416</v>
      </c>
      <c r="W171" s="81">
        <v>43743.18461805556</v>
      </c>
      <c r="X171" s="83" t="s">
        <v>463</v>
      </c>
      <c r="Y171" s="79"/>
      <c r="Z171" s="79"/>
      <c r="AA171" s="85" t="s">
        <v>528</v>
      </c>
      <c r="AB171" s="79"/>
      <c r="AC171" s="79" t="b">
        <v>0</v>
      </c>
      <c r="AD171" s="79">
        <v>0</v>
      </c>
      <c r="AE171" s="85" t="s">
        <v>552</v>
      </c>
      <c r="AF171" s="79" t="b">
        <v>0</v>
      </c>
      <c r="AG171" s="79" t="s">
        <v>560</v>
      </c>
      <c r="AH171" s="79"/>
      <c r="AI171" s="85" t="s">
        <v>552</v>
      </c>
      <c r="AJ171" s="79" t="b">
        <v>0</v>
      </c>
      <c r="AK171" s="79">
        <v>2</v>
      </c>
      <c r="AL171" s="85" t="s">
        <v>514</v>
      </c>
      <c r="AM171" s="79" t="s">
        <v>573</v>
      </c>
      <c r="AN171" s="79" t="b">
        <v>0</v>
      </c>
      <c r="AO171" s="85" t="s">
        <v>514</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235</v>
      </c>
      <c r="B172" s="64" t="s">
        <v>236</v>
      </c>
      <c r="C172" s="65" t="s">
        <v>1764</v>
      </c>
      <c r="D172" s="66">
        <v>5.333333333333334</v>
      </c>
      <c r="E172" s="67" t="s">
        <v>136</v>
      </c>
      <c r="F172" s="68">
        <v>27.333333333333332</v>
      </c>
      <c r="G172" s="65"/>
      <c r="H172" s="69"/>
      <c r="I172" s="70"/>
      <c r="J172" s="70"/>
      <c r="K172" s="34" t="s">
        <v>65</v>
      </c>
      <c r="L172" s="77">
        <v>172</v>
      </c>
      <c r="M172" s="77"/>
      <c r="N172" s="72"/>
      <c r="O172" s="79" t="s">
        <v>301</v>
      </c>
      <c r="P172" s="81">
        <v>43745.76541666667</v>
      </c>
      <c r="Q172" s="79" t="s">
        <v>339</v>
      </c>
      <c r="R172" s="79"/>
      <c r="S172" s="79"/>
      <c r="T172" s="79"/>
      <c r="U172" s="79"/>
      <c r="V172" s="83" t="s">
        <v>416</v>
      </c>
      <c r="W172" s="81">
        <v>43745.76541666667</v>
      </c>
      <c r="X172" s="83" t="s">
        <v>464</v>
      </c>
      <c r="Y172" s="79"/>
      <c r="Z172" s="79"/>
      <c r="AA172" s="85" t="s">
        <v>529</v>
      </c>
      <c r="AB172" s="79"/>
      <c r="AC172" s="79" t="b">
        <v>0</v>
      </c>
      <c r="AD172" s="79">
        <v>0</v>
      </c>
      <c r="AE172" s="85" t="s">
        <v>552</v>
      </c>
      <c r="AF172" s="79" t="b">
        <v>0</v>
      </c>
      <c r="AG172" s="79" t="s">
        <v>560</v>
      </c>
      <c r="AH172" s="79"/>
      <c r="AI172" s="85" t="s">
        <v>552</v>
      </c>
      <c r="AJ172" s="79" t="b">
        <v>0</v>
      </c>
      <c r="AK172" s="79">
        <v>2</v>
      </c>
      <c r="AL172" s="85" t="s">
        <v>514</v>
      </c>
      <c r="AM172" s="79" t="s">
        <v>568</v>
      </c>
      <c r="AN172" s="79" t="b">
        <v>0</v>
      </c>
      <c r="AO172" s="85" t="s">
        <v>514</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235</v>
      </c>
      <c r="B173" s="64" t="s">
        <v>236</v>
      </c>
      <c r="C173" s="65" t="s">
        <v>1764</v>
      </c>
      <c r="D173" s="66">
        <v>5.333333333333334</v>
      </c>
      <c r="E173" s="67" t="s">
        <v>136</v>
      </c>
      <c r="F173" s="68">
        <v>27.333333333333332</v>
      </c>
      <c r="G173" s="65"/>
      <c r="H173" s="69"/>
      <c r="I173" s="70"/>
      <c r="J173" s="70"/>
      <c r="K173" s="34" t="s">
        <v>65</v>
      </c>
      <c r="L173" s="77">
        <v>173</v>
      </c>
      <c r="M173" s="77"/>
      <c r="N173" s="72"/>
      <c r="O173" s="79" t="s">
        <v>301</v>
      </c>
      <c r="P173" s="81">
        <v>43747.714641203704</v>
      </c>
      <c r="Q173" s="79" t="s">
        <v>339</v>
      </c>
      <c r="R173" s="79"/>
      <c r="S173" s="79"/>
      <c r="T173" s="79"/>
      <c r="U173" s="79"/>
      <c r="V173" s="83" t="s">
        <v>416</v>
      </c>
      <c r="W173" s="81">
        <v>43747.714641203704</v>
      </c>
      <c r="X173" s="83" t="s">
        <v>465</v>
      </c>
      <c r="Y173" s="79"/>
      <c r="Z173" s="79"/>
      <c r="AA173" s="85" t="s">
        <v>530</v>
      </c>
      <c r="AB173" s="79"/>
      <c r="AC173" s="79" t="b">
        <v>0</v>
      </c>
      <c r="AD173" s="79">
        <v>0</v>
      </c>
      <c r="AE173" s="85" t="s">
        <v>552</v>
      </c>
      <c r="AF173" s="79" t="b">
        <v>0</v>
      </c>
      <c r="AG173" s="79" t="s">
        <v>560</v>
      </c>
      <c r="AH173" s="79"/>
      <c r="AI173" s="85" t="s">
        <v>552</v>
      </c>
      <c r="AJ173" s="79" t="b">
        <v>0</v>
      </c>
      <c r="AK173" s="79">
        <v>2</v>
      </c>
      <c r="AL173" s="85" t="s">
        <v>514</v>
      </c>
      <c r="AM173" s="79" t="s">
        <v>568</v>
      </c>
      <c r="AN173" s="79" t="b">
        <v>0</v>
      </c>
      <c r="AO173" s="85" t="s">
        <v>514</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231</v>
      </c>
      <c r="B174" s="64" t="s">
        <v>236</v>
      </c>
      <c r="C174" s="65" t="s">
        <v>1762</v>
      </c>
      <c r="D174" s="66">
        <v>4.166666666666667</v>
      </c>
      <c r="E174" s="67" t="s">
        <v>136</v>
      </c>
      <c r="F174" s="68">
        <v>31.166666666666668</v>
      </c>
      <c r="G174" s="65"/>
      <c r="H174" s="69"/>
      <c r="I174" s="70"/>
      <c r="J174" s="70"/>
      <c r="K174" s="34" t="s">
        <v>66</v>
      </c>
      <c r="L174" s="77">
        <v>174</v>
      </c>
      <c r="M174" s="77"/>
      <c r="N174" s="72"/>
      <c r="O174" s="79" t="s">
        <v>301</v>
      </c>
      <c r="P174" s="81">
        <v>43715.08351851852</v>
      </c>
      <c r="Q174" s="79" t="s">
        <v>335</v>
      </c>
      <c r="R174" s="79"/>
      <c r="S174" s="79"/>
      <c r="T174" s="79"/>
      <c r="U174" s="79"/>
      <c r="V174" s="83" t="s">
        <v>412</v>
      </c>
      <c r="W174" s="81">
        <v>43715.08351851852</v>
      </c>
      <c r="X174" s="83" t="s">
        <v>452</v>
      </c>
      <c r="Y174" s="79"/>
      <c r="Z174" s="79"/>
      <c r="AA174" s="85" t="s">
        <v>517</v>
      </c>
      <c r="AB174" s="79"/>
      <c r="AC174" s="79" t="b">
        <v>0</v>
      </c>
      <c r="AD174" s="79">
        <v>0</v>
      </c>
      <c r="AE174" s="85" t="s">
        <v>552</v>
      </c>
      <c r="AF174" s="79" t="b">
        <v>0</v>
      </c>
      <c r="AG174" s="79" t="s">
        <v>560</v>
      </c>
      <c r="AH174" s="79"/>
      <c r="AI174" s="85" t="s">
        <v>552</v>
      </c>
      <c r="AJ174" s="79" t="b">
        <v>0</v>
      </c>
      <c r="AK174" s="79">
        <v>1</v>
      </c>
      <c r="AL174" s="85" t="s">
        <v>503</v>
      </c>
      <c r="AM174" s="79" t="s">
        <v>573</v>
      </c>
      <c r="AN174" s="79" t="b">
        <v>0</v>
      </c>
      <c r="AO174" s="85" t="s">
        <v>503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231</v>
      </c>
      <c r="B175" s="64" t="s">
        <v>236</v>
      </c>
      <c r="C175" s="65" t="s">
        <v>1762</v>
      </c>
      <c r="D175" s="66">
        <v>4.166666666666667</v>
      </c>
      <c r="E175" s="67" t="s">
        <v>136</v>
      </c>
      <c r="F175" s="68">
        <v>31.166666666666668</v>
      </c>
      <c r="G175" s="65"/>
      <c r="H175" s="69"/>
      <c r="I175" s="70"/>
      <c r="J175" s="70"/>
      <c r="K175" s="34" t="s">
        <v>66</v>
      </c>
      <c r="L175" s="77">
        <v>175</v>
      </c>
      <c r="M175" s="77"/>
      <c r="N175" s="72"/>
      <c r="O175" s="79" t="s">
        <v>301</v>
      </c>
      <c r="P175" s="81">
        <v>43743.181122685186</v>
      </c>
      <c r="Q175" s="79" t="s">
        <v>339</v>
      </c>
      <c r="R175" s="79"/>
      <c r="S175" s="79"/>
      <c r="T175" s="79"/>
      <c r="U175" s="79"/>
      <c r="V175" s="83" t="s">
        <v>412</v>
      </c>
      <c r="W175" s="81">
        <v>43743.181122685186</v>
      </c>
      <c r="X175" s="83" t="s">
        <v>466</v>
      </c>
      <c r="Y175" s="79"/>
      <c r="Z175" s="79"/>
      <c r="AA175" s="85" t="s">
        <v>531</v>
      </c>
      <c r="AB175" s="79"/>
      <c r="AC175" s="79" t="b">
        <v>0</v>
      </c>
      <c r="AD175" s="79">
        <v>0</v>
      </c>
      <c r="AE175" s="85" t="s">
        <v>552</v>
      </c>
      <c r="AF175" s="79" t="b">
        <v>0</v>
      </c>
      <c r="AG175" s="79" t="s">
        <v>560</v>
      </c>
      <c r="AH175" s="79"/>
      <c r="AI175" s="85" t="s">
        <v>552</v>
      </c>
      <c r="AJ175" s="79" t="b">
        <v>0</v>
      </c>
      <c r="AK175" s="79">
        <v>2</v>
      </c>
      <c r="AL175" s="85" t="s">
        <v>514</v>
      </c>
      <c r="AM175" s="79" t="s">
        <v>573</v>
      </c>
      <c r="AN175" s="79" t="b">
        <v>0</v>
      </c>
      <c r="AO175" s="85" t="s">
        <v>514</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226</v>
      </c>
      <c r="B176" s="64" t="s">
        <v>298</v>
      </c>
      <c r="C176" s="65" t="s">
        <v>1762</v>
      </c>
      <c r="D176" s="66">
        <v>4.166666666666667</v>
      </c>
      <c r="E176" s="67" t="s">
        <v>136</v>
      </c>
      <c r="F176" s="68">
        <v>31.166666666666668</v>
      </c>
      <c r="G176" s="65"/>
      <c r="H176" s="69"/>
      <c r="I176" s="70"/>
      <c r="J176" s="70"/>
      <c r="K176" s="34" t="s">
        <v>65</v>
      </c>
      <c r="L176" s="77">
        <v>176</v>
      </c>
      <c r="M176" s="77"/>
      <c r="N176" s="72"/>
      <c r="O176" s="79" t="s">
        <v>301</v>
      </c>
      <c r="P176" s="81">
        <v>43741.11025462963</v>
      </c>
      <c r="Q176" s="79" t="s">
        <v>338</v>
      </c>
      <c r="R176" s="83" t="s">
        <v>356</v>
      </c>
      <c r="S176" s="79" t="s">
        <v>372</v>
      </c>
      <c r="T176" s="79" t="s">
        <v>295</v>
      </c>
      <c r="U176" s="79"/>
      <c r="V176" s="83" t="s">
        <v>407</v>
      </c>
      <c r="W176" s="81">
        <v>43741.11025462963</v>
      </c>
      <c r="X176" s="83" t="s">
        <v>461</v>
      </c>
      <c r="Y176" s="79"/>
      <c r="Z176" s="79"/>
      <c r="AA176" s="85" t="s">
        <v>526</v>
      </c>
      <c r="AB176" s="79"/>
      <c r="AC176" s="79" t="b">
        <v>0</v>
      </c>
      <c r="AD176" s="79">
        <v>7</v>
      </c>
      <c r="AE176" s="85" t="s">
        <v>552</v>
      </c>
      <c r="AF176" s="79" t="b">
        <v>0</v>
      </c>
      <c r="AG176" s="79" t="s">
        <v>560</v>
      </c>
      <c r="AH176" s="79"/>
      <c r="AI176" s="85" t="s">
        <v>552</v>
      </c>
      <c r="AJ176" s="79" t="b">
        <v>0</v>
      </c>
      <c r="AK176" s="79">
        <v>4</v>
      </c>
      <c r="AL176" s="85" t="s">
        <v>552</v>
      </c>
      <c r="AM176" s="79" t="s">
        <v>568</v>
      </c>
      <c r="AN176" s="79" t="b">
        <v>0</v>
      </c>
      <c r="AO176" s="85" t="s">
        <v>526</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2</v>
      </c>
      <c r="BD176" s="48"/>
      <c r="BE176" s="49"/>
      <c r="BF176" s="48"/>
      <c r="BG176" s="49"/>
      <c r="BH176" s="48"/>
      <c r="BI176" s="49"/>
      <c r="BJ176" s="48"/>
      <c r="BK176" s="49"/>
      <c r="BL176" s="48"/>
    </row>
    <row r="177" spans="1:64" ht="15">
      <c r="A177" s="64" t="s">
        <v>226</v>
      </c>
      <c r="B177" s="64" t="s">
        <v>298</v>
      </c>
      <c r="C177" s="65" t="s">
        <v>1762</v>
      </c>
      <c r="D177" s="66">
        <v>4.166666666666667</v>
      </c>
      <c r="E177" s="67" t="s">
        <v>136</v>
      </c>
      <c r="F177" s="68">
        <v>31.166666666666668</v>
      </c>
      <c r="G177" s="65"/>
      <c r="H177" s="69"/>
      <c r="I177" s="70"/>
      <c r="J177" s="70"/>
      <c r="K177" s="34" t="s">
        <v>65</v>
      </c>
      <c r="L177" s="77">
        <v>177</v>
      </c>
      <c r="M177" s="77"/>
      <c r="N177" s="72"/>
      <c r="O177" s="79" t="s">
        <v>301</v>
      </c>
      <c r="P177" s="81">
        <v>43743.17074074074</v>
      </c>
      <c r="Q177" s="79" t="s">
        <v>332</v>
      </c>
      <c r="R177" s="83" t="s">
        <v>363</v>
      </c>
      <c r="S177" s="79" t="s">
        <v>372</v>
      </c>
      <c r="T177" s="79" t="s">
        <v>295</v>
      </c>
      <c r="U177" s="79"/>
      <c r="V177" s="83" t="s">
        <v>407</v>
      </c>
      <c r="W177" s="81">
        <v>43743.17074074074</v>
      </c>
      <c r="X177" s="83" t="s">
        <v>449</v>
      </c>
      <c r="Y177" s="79"/>
      <c r="Z177" s="79"/>
      <c r="AA177" s="85" t="s">
        <v>514</v>
      </c>
      <c r="AB177" s="85" t="s">
        <v>526</v>
      </c>
      <c r="AC177" s="79" t="b">
        <v>0</v>
      </c>
      <c r="AD177" s="79">
        <v>3</v>
      </c>
      <c r="AE177" s="85" t="s">
        <v>555</v>
      </c>
      <c r="AF177" s="79" t="b">
        <v>0</v>
      </c>
      <c r="AG177" s="79" t="s">
        <v>560</v>
      </c>
      <c r="AH177" s="79"/>
      <c r="AI177" s="85" t="s">
        <v>552</v>
      </c>
      <c r="AJ177" s="79" t="b">
        <v>0</v>
      </c>
      <c r="AK177" s="79">
        <v>2</v>
      </c>
      <c r="AL177" s="85" t="s">
        <v>552</v>
      </c>
      <c r="AM177" s="79" t="s">
        <v>568</v>
      </c>
      <c r="AN177" s="79" t="b">
        <v>0</v>
      </c>
      <c r="AO177" s="85" t="s">
        <v>526</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2</v>
      </c>
      <c r="BD177" s="48"/>
      <c r="BE177" s="49"/>
      <c r="BF177" s="48"/>
      <c r="BG177" s="49"/>
      <c r="BH177" s="48"/>
      <c r="BI177" s="49"/>
      <c r="BJ177" s="48"/>
      <c r="BK177" s="49"/>
      <c r="BL177" s="48"/>
    </row>
    <row r="178" spans="1:64" ht="15">
      <c r="A178" s="64" t="s">
        <v>235</v>
      </c>
      <c r="B178" s="64" t="s">
        <v>298</v>
      </c>
      <c r="C178" s="65" t="s">
        <v>1764</v>
      </c>
      <c r="D178" s="66">
        <v>5.333333333333334</v>
      </c>
      <c r="E178" s="67" t="s">
        <v>136</v>
      </c>
      <c r="F178" s="68">
        <v>27.333333333333332</v>
      </c>
      <c r="G178" s="65"/>
      <c r="H178" s="69"/>
      <c r="I178" s="70"/>
      <c r="J178" s="70"/>
      <c r="K178" s="34" t="s">
        <v>65</v>
      </c>
      <c r="L178" s="77">
        <v>178</v>
      </c>
      <c r="M178" s="77"/>
      <c r="N178" s="72"/>
      <c r="O178" s="79" t="s">
        <v>301</v>
      </c>
      <c r="P178" s="81">
        <v>43743.18461805556</v>
      </c>
      <c r="Q178" s="79" t="s">
        <v>339</v>
      </c>
      <c r="R178" s="79"/>
      <c r="S178" s="79"/>
      <c r="T178" s="79"/>
      <c r="U178" s="79"/>
      <c r="V178" s="83" t="s">
        <v>416</v>
      </c>
      <c r="W178" s="81">
        <v>43743.18461805556</v>
      </c>
      <c r="X178" s="83" t="s">
        <v>463</v>
      </c>
      <c r="Y178" s="79"/>
      <c r="Z178" s="79"/>
      <c r="AA178" s="85" t="s">
        <v>528</v>
      </c>
      <c r="AB178" s="79"/>
      <c r="AC178" s="79" t="b">
        <v>0</v>
      </c>
      <c r="AD178" s="79">
        <v>0</v>
      </c>
      <c r="AE178" s="85" t="s">
        <v>552</v>
      </c>
      <c r="AF178" s="79" t="b">
        <v>0</v>
      </c>
      <c r="AG178" s="79" t="s">
        <v>560</v>
      </c>
      <c r="AH178" s="79"/>
      <c r="AI178" s="85" t="s">
        <v>552</v>
      </c>
      <c r="AJ178" s="79" t="b">
        <v>0</v>
      </c>
      <c r="AK178" s="79">
        <v>2</v>
      </c>
      <c r="AL178" s="85" t="s">
        <v>514</v>
      </c>
      <c r="AM178" s="79" t="s">
        <v>573</v>
      </c>
      <c r="AN178" s="79" t="b">
        <v>0</v>
      </c>
      <c r="AO178" s="85" t="s">
        <v>514</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235</v>
      </c>
      <c r="B179" s="64" t="s">
        <v>298</v>
      </c>
      <c r="C179" s="65" t="s">
        <v>1764</v>
      </c>
      <c r="D179" s="66">
        <v>5.333333333333334</v>
      </c>
      <c r="E179" s="67" t="s">
        <v>136</v>
      </c>
      <c r="F179" s="68">
        <v>27.333333333333332</v>
      </c>
      <c r="G179" s="65"/>
      <c r="H179" s="69"/>
      <c r="I179" s="70"/>
      <c r="J179" s="70"/>
      <c r="K179" s="34" t="s">
        <v>65</v>
      </c>
      <c r="L179" s="77">
        <v>179</v>
      </c>
      <c r="M179" s="77"/>
      <c r="N179" s="72"/>
      <c r="O179" s="79" t="s">
        <v>301</v>
      </c>
      <c r="P179" s="81">
        <v>43745.76541666667</v>
      </c>
      <c r="Q179" s="79" t="s">
        <v>339</v>
      </c>
      <c r="R179" s="79"/>
      <c r="S179" s="79"/>
      <c r="T179" s="79"/>
      <c r="U179" s="79"/>
      <c r="V179" s="83" t="s">
        <v>416</v>
      </c>
      <c r="W179" s="81">
        <v>43745.76541666667</v>
      </c>
      <c r="X179" s="83" t="s">
        <v>464</v>
      </c>
      <c r="Y179" s="79"/>
      <c r="Z179" s="79"/>
      <c r="AA179" s="85" t="s">
        <v>529</v>
      </c>
      <c r="AB179" s="79"/>
      <c r="AC179" s="79" t="b">
        <v>0</v>
      </c>
      <c r="AD179" s="79">
        <v>0</v>
      </c>
      <c r="AE179" s="85" t="s">
        <v>552</v>
      </c>
      <c r="AF179" s="79" t="b">
        <v>0</v>
      </c>
      <c r="AG179" s="79" t="s">
        <v>560</v>
      </c>
      <c r="AH179" s="79"/>
      <c r="AI179" s="85" t="s">
        <v>552</v>
      </c>
      <c r="AJ179" s="79" t="b">
        <v>0</v>
      </c>
      <c r="AK179" s="79">
        <v>2</v>
      </c>
      <c r="AL179" s="85" t="s">
        <v>514</v>
      </c>
      <c r="AM179" s="79" t="s">
        <v>568</v>
      </c>
      <c r="AN179" s="79" t="b">
        <v>0</v>
      </c>
      <c r="AO179" s="85" t="s">
        <v>514</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235</v>
      </c>
      <c r="B180" s="64" t="s">
        <v>298</v>
      </c>
      <c r="C180" s="65" t="s">
        <v>1764</v>
      </c>
      <c r="D180" s="66">
        <v>5.333333333333334</v>
      </c>
      <c r="E180" s="67" t="s">
        <v>136</v>
      </c>
      <c r="F180" s="68">
        <v>27.333333333333332</v>
      </c>
      <c r="G180" s="65"/>
      <c r="H180" s="69"/>
      <c r="I180" s="70"/>
      <c r="J180" s="70"/>
      <c r="K180" s="34" t="s">
        <v>65</v>
      </c>
      <c r="L180" s="77">
        <v>180</v>
      </c>
      <c r="M180" s="77"/>
      <c r="N180" s="72"/>
      <c r="O180" s="79" t="s">
        <v>301</v>
      </c>
      <c r="P180" s="81">
        <v>43747.714641203704</v>
      </c>
      <c r="Q180" s="79" t="s">
        <v>339</v>
      </c>
      <c r="R180" s="79"/>
      <c r="S180" s="79"/>
      <c r="T180" s="79"/>
      <c r="U180" s="79"/>
      <c r="V180" s="83" t="s">
        <v>416</v>
      </c>
      <c r="W180" s="81">
        <v>43747.714641203704</v>
      </c>
      <c r="X180" s="83" t="s">
        <v>465</v>
      </c>
      <c r="Y180" s="79"/>
      <c r="Z180" s="79"/>
      <c r="AA180" s="85" t="s">
        <v>530</v>
      </c>
      <c r="AB180" s="79"/>
      <c r="AC180" s="79" t="b">
        <v>0</v>
      </c>
      <c r="AD180" s="79">
        <v>0</v>
      </c>
      <c r="AE180" s="85" t="s">
        <v>552</v>
      </c>
      <c r="AF180" s="79" t="b">
        <v>0</v>
      </c>
      <c r="AG180" s="79" t="s">
        <v>560</v>
      </c>
      <c r="AH180" s="79"/>
      <c r="AI180" s="85" t="s">
        <v>552</v>
      </c>
      <c r="AJ180" s="79" t="b">
        <v>0</v>
      </c>
      <c r="AK180" s="79">
        <v>2</v>
      </c>
      <c r="AL180" s="85" t="s">
        <v>514</v>
      </c>
      <c r="AM180" s="79" t="s">
        <v>568</v>
      </c>
      <c r="AN180" s="79" t="b">
        <v>0</v>
      </c>
      <c r="AO180" s="85" t="s">
        <v>514</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231</v>
      </c>
      <c r="B181" s="64" t="s">
        <v>298</v>
      </c>
      <c r="C181" s="65" t="s">
        <v>1761</v>
      </c>
      <c r="D181" s="66">
        <v>3</v>
      </c>
      <c r="E181" s="67" t="s">
        <v>132</v>
      </c>
      <c r="F181" s="68">
        <v>35</v>
      </c>
      <c r="G181" s="65"/>
      <c r="H181" s="69"/>
      <c r="I181" s="70"/>
      <c r="J181" s="70"/>
      <c r="K181" s="34" t="s">
        <v>65</v>
      </c>
      <c r="L181" s="77">
        <v>181</v>
      </c>
      <c r="M181" s="77"/>
      <c r="N181" s="72"/>
      <c r="O181" s="79" t="s">
        <v>301</v>
      </c>
      <c r="P181" s="81">
        <v>43743.181122685186</v>
      </c>
      <c r="Q181" s="79" t="s">
        <v>339</v>
      </c>
      <c r="R181" s="79"/>
      <c r="S181" s="79"/>
      <c r="T181" s="79"/>
      <c r="U181" s="79"/>
      <c r="V181" s="83" t="s">
        <v>412</v>
      </c>
      <c r="W181" s="81">
        <v>43743.181122685186</v>
      </c>
      <c r="X181" s="83" t="s">
        <v>466</v>
      </c>
      <c r="Y181" s="79"/>
      <c r="Z181" s="79"/>
      <c r="AA181" s="85" t="s">
        <v>531</v>
      </c>
      <c r="AB181" s="79"/>
      <c r="AC181" s="79" t="b">
        <v>0</v>
      </c>
      <c r="AD181" s="79">
        <v>0</v>
      </c>
      <c r="AE181" s="85" t="s">
        <v>552</v>
      </c>
      <c r="AF181" s="79" t="b">
        <v>0</v>
      </c>
      <c r="AG181" s="79" t="s">
        <v>560</v>
      </c>
      <c r="AH181" s="79"/>
      <c r="AI181" s="85" t="s">
        <v>552</v>
      </c>
      <c r="AJ181" s="79" t="b">
        <v>0</v>
      </c>
      <c r="AK181" s="79">
        <v>2</v>
      </c>
      <c r="AL181" s="85" t="s">
        <v>514</v>
      </c>
      <c r="AM181" s="79" t="s">
        <v>573</v>
      </c>
      <c r="AN181" s="79" t="b">
        <v>0</v>
      </c>
      <c r="AO181" s="85" t="s">
        <v>514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226</v>
      </c>
      <c r="B182" s="64" t="s">
        <v>235</v>
      </c>
      <c r="C182" s="65" t="s">
        <v>1762</v>
      </c>
      <c r="D182" s="66">
        <v>4.166666666666667</v>
      </c>
      <c r="E182" s="67" t="s">
        <v>136</v>
      </c>
      <c r="F182" s="68">
        <v>31.166666666666668</v>
      </c>
      <c r="G182" s="65"/>
      <c r="H182" s="69"/>
      <c r="I182" s="70"/>
      <c r="J182" s="70"/>
      <c r="K182" s="34" t="s">
        <v>66</v>
      </c>
      <c r="L182" s="77">
        <v>182</v>
      </c>
      <c r="M182" s="77"/>
      <c r="N182" s="72"/>
      <c r="O182" s="79" t="s">
        <v>301</v>
      </c>
      <c r="P182" s="81">
        <v>43741.11025462963</v>
      </c>
      <c r="Q182" s="79" t="s">
        <v>338</v>
      </c>
      <c r="R182" s="83" t="s">
        <v>356</v>
      </c>
      <c r="S182" s="79" t="s">
        <v>372</v>
      </c>
      <c r="T182" s="79" t="s">
        <v>295</v>
      </c>
      <c r="U182" s="79"/>
      <c r="V182" s="83" t="s">
        <v>407</v>
      </c>
      <c r="W182" s="81">
        <v>43741.11025462963</v>
      </c>
      <c r="X182" s="83" t="s">
        <v>461</v>
      </c>
      <c r="Y182" s="79"/>
      <c r="Z182" s="79"/>
      <c r="AA182" s="85" t="s">
        <v>526</v>
      </c>
      <c r="AB182" s="79"/>
      <c r="AC182" s="79" t="b">
        <v>0</v>
      </c>
      <c r="AD182" s="79">
        <v>7</v>
      </c>
      <c r="AE182" s="85" t="s">
        <v>552</v>
      </c>
      <c r="AF182" s="79" t="b">
        <v>0</v>
      </c>
      <c r="AG182" s="79" t="s">
        <v>560</v>
      </c>
      <c r="AH182" s="79"/>
      <c r="AI182" s="85" t="s">
        <v>552</v>
      </c>
      <c r="AJ182" s="79" t="b">
        <v>0</v>
      </c>
      <c r="AK182" s="79">
        <v>4</v>
      </c>
      <c r="AL182" s="85" t="s">
        <v>552</v>
      </c>
      <c r="AM182" s="79" t="s">
        <v>568</v>
      </c>
      <c r="AN182" s="79" t="b">
        <v>0</v>
      </c>
      <c r="AO182" s="85" t="s">
        <v>526</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2</v>
      </c>
      <c r="BD182" s="48"/>
      <c r="BE182" s="49"/>
      <c r="BF182" s="48"/>
      <c r="BG182" s="49"/>
      <c r="BH182" s="48"/>
      <c r="BI182" s="49"/>
      <c r="BJ182" s="48"/>
      <c r="BK182" s="49"/>
      <c r="BL182" s="48"/>
    </row>
    <row r="183" spans="1:64" ht="15">
      <c r="A183" s="64" t="s">
        <v>226</v>
      </c>
      <c r="B183" s="64" t="s">
        <v>235</v>
      </c>
      <c r="C183" s="65" t="s">
        <v>1762</v>
      </c>
      <c r="D183" s="66">
        <v>4.166666666666667</v>
      </c>
      <c r="E183" s="67" t="s">
        <v>136</v>
      </c>
      <c r="F183" s="68">
        <v>31.166666666666668</v>
      </c>
      <c r="G183" s="65"/>
      <c r="H183" s="69"/>
      <c r="I183" s="70"/>
      <c r="J183" s="70"/>
      <c r="K183" s="34" t="s">
        <v>66</v>
      </c>
      <c r="L183" s="77">
        <v>183</v>
      </c>
      <c r="M183" s="77"/>
      <c r="N183" s="72"/>
      <c r="O183" s="79" t="s">
        <v>301</v>
      </c>
      <c r="P183" s="81">
        <v>43743.17074074074</v>
      </c>
      <c r="Q183" s="79" t="s">
        <v>332</v>
      </c>
      <c r="R183" s="83" t="s">
        <v>363</v>
      </c>
      <c r="S183" s="79" t="s">
        <v>372</v>
      </c>
      <c r="T183" s="79" t="s">
        <v>295</v>
      </c>
      <c r="U183" s="79"/>
      <c r="V183" s="83" t="s">
        <v>407</v>
      </c>
      <c r="W183" s="81">
        <v>43743.17074074074</v>
      </c>
      <c r="X183" s="83" t="s">
        <v>449</v>
      </c>
      <c r="Y183" s="79"/>
      <c r="Z183" s="79"/>
      <c r="AA183" s="85" t="s">
        <v>514</v>
      </c>
      <c r="AB183" s="85" t="s">
        <v>526</v>
      </c>
      <c r="AC183" s="79" t="b">
        <v>0</v>
      </c>
      <c r="AD183" s="79">
        <v>3</v>
      </c>
      <c r="AE183" s="85" t="s">
        <v>555</v>
      </c>
      <c r="AF183" s="79" t="b">
        <v>0</v>
      </c>
      <c r="AG183" s="79" t="s">
        <v>560</v>
      </c>
      <c r="AH183" s="79"/>
      <c r="AI183" s="85" t="s">
        <v>552</v>
      </c>
      <c r="AJ183" s="79" t="b">
        <v>0</v>
      </c>
      <c r="AK183" s="79">
        <v>2</v>
      </c>
      <c r="AL183" s="85" t="s">
        <v>552</v>
      </c>
      <c r="AM183" s="79" t="s">
        <v>568</v>
      </c>
      <c r="AN183" s="79" t="b">
        <v>0</v>
      </c>
      <c r="AO183" s="85" t="s">
        <v>526</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2</v>
      </c>
      <c r="BD183" s="48"/>
      <c r="BE183" s="49"/>
      <c r="BF183" s="48"/>
      <c r="BG183" s="49"/>
      <c r="BH183" s="48"/>
      <c r="BI183" s="49"/>
      <c r="BJ183" s="48"/>
      <c r="BK183" s="49"/>
      <c r="BL183" s="48"/>
    </row>
    <row r="184" spans="1:64" ht="15">
      <c r="A184" s="64" t="s">
        <v>235</v>
      </c>
      <c r="B184" s="64" t="s">
        <v>226</v>
      </c>
      <c r="C184" s="65" t="s">
        <v>1763</v>
      </c>
      <c r="D184" s="66">
        <v>6.5</v>
      </c>
      <c r="E184" s="67" t="s">
        <v>136</v>
      </c>
      <c r="F184" s="68">
        <v>23.5</v>
      </c>
      <c r="G184" s="65"/>
      <c r="H184" s="69"/>
      <c r="I184" s="70"/>
      <c r="J184" s="70"/>
      <c r="K184" s="34" t="s">
        <v>66</v>
      </c>
      <c r="L184" s="77">
        <v>184</v>
      </c>
      <c r="M184" s="77"/>
      <c r="N184" s="72"/>
      <c r="O184" s="79" t="s">
        <v>301</v>
      </c>
      <c r="P184" s="81">
        <v>43741.11153935185</v>
      </c>
      <c r="Q184" s="79" t="s">
        <v>314</v>
      </c>
      <c r="R184" s="83" t="s">
        <v>356</v>
      </c>
      <c r="S184" s="79" t="s">
        <v>372</v>
      </c>
      <c r="T184" s="79" t="s">
        <v>295</v>
      </c>
      <c r="U184" s="79"/>
      <c r="V184" s="83" t="s">
        <v>416</v>
      </c>
      <c r="W184" s="81">
        <v>43741.11153935185</v>
      </c>
      <c r="X184" s="83" t="s">
        <v>468</v>
      </c>
      <c r="Y184" s="79"/>
      <c r="Z184" s="79"/>
      <c r="AA184" s="85" t="s">
        <v>533</v>
      </c>
      <c r="AB184" s="79"/>
      <c r="AC184" s="79" t="b">
        <v>0</v>
      </c>
      <c r="AD184" s="79">
        <v>0</v>
      </c>
      <c r="AE184" s="85" t="s">
        <v>552</v>
      </c>
      <c r="AF184" s="79" t="b">
        <v>0</v>
      </c>
      <c r="AG184" s="79" t="s">
        <v>560</v>
      </c>
      <c r="AH184" s="79"/>
      <c r="AI184" s="85" t="s">
        <v>552</v>
      </c>
      <c r="AJ184" s="79" t="b">
        <v>0</v>
      </c>
      <c r="AK184" s="79">
        <v>4</v>
      </c>
      <c r="AL184" s="85" t="s">
        <v>526</v>
      </c>
      <c r="AM184" s="79" t="s">
        <v>573</v>
      </c>
      <c r="AN184" s="79" t="b">
        <v>0</v>
      </c>
      <c r="AO184" s="85" t="s">
        <v>526</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2</v>
      </c>
      <c r="BC184" s="78" t="str">
        <f>REPLACE(INDEX(GroupVertices[Group],MATCH(Edges[[#This Row],[Vertex 2]],GroupVertices[Vertex],0)),1,1,"")</f>
        <v>1</v>
      </c>
      <c r="BD184" s="48">
        <v>1</v>
      </c>
      <c r="BE184" s="49">
        <v>5.882352941176471</v>
      </c>
      <c r="BF184" s="48">
        <v>0</v>
      </c>
      <c r="BG184" s="49">
        <v>0</v>
      </c>
      <c r="BH184" s="48">
        <v>0</v>
      </c>
      <c r="BI184" s="49">
        <v>0</v>
      </c>
      <c r="BJ184" s="48">
        <v>16</v>
      </c>
      <c r="BK184" s="49">
        <v>94.11764705882354</v>
      </c>
      <c r="BL184" s="48">
        <v>17</v>
      </c>
    </row>
    <row r="185" spans="1:64" ht="15">
      <c r="A185" s="64" t="s">
        <v>235</v>
      </c>
      <c r="B185" s="64" t="s">
        <v>299</v>
      </c>
      <c r="C185" s="65" t="s">
        <v>1764</v>
      </c>
      <c r="D185" s="66">
        <v>5.333333333333334</v>
      </c>
      <c r="E185" s="67" t="s">
        <v>136</v>
      </c>
      <c r="F185" s="68">
        <v>27.333333333333332</v>
      </c>
      <c r="G185" s="65"/>
      <c r="H185" s="69"/>
      <c r="I185" s="70"/>
      <c r="J185" s="70"/>
      <c r="K185" s="34" t="s">
        <v>65</v>
      </c>
      <c r="L185" s="77">
        <v>185</v>
      </c>
      <c r="M185" s="77"/>
      <c r="N185" s="72"/>
      <c r="O185" s="79" t="s">
        <v>301</v>
      </c>
      <c r="P185" s="81">
        <v>43743.18461805556</v>
      </c>
      <c r="Q185" s="79" t="s">
        <v>339</v>
      </c>
      <c r="R185" s="79"/>
      <c r="S185" s="79"/>
      <c r="T185" s="79"/>
      <c r="U185" s="79"/>
      <c r="V185" s="83" t="s">
        <v>416</v>
      </c>
      <c r="W185" s="81">
        <v>43743.18461805556</v>
      </c>
      <c r="X185" s="83" t="s">
        <v>463</v>
      </c>
      <c r="Y185" s="79"/>
      <c r="Z185" s="79"/>
      <c r="AA185" s="85" t="s">
        <v>528</v>
      </c>
      <c r="AB185" s="79"/>
      <c r="AC185" s="79" t="b">
        <v>0</v>
      </c>
      <c r="AD185" s="79">
        <v>0</v>
      </c>
      <c r="AE185" s="85" t="s">
        <v>552</v>
      </c>
      <c r="AF185" s="79" t="b">
        <v>0</v>
      </c>
      <c r="AG185" s="79" t="s">
        <v>560</v>
      </c>
      <c r="AH185" s="79"/>
      <c r="AI185" s="85" t="s">
        <v>552</v>
      </c>
      <c r="AJ185" s="79" t="b">
        <v>0</v>
      </c>
      <c r="AK185" s="79">
        <v>2</v>
      </c>
      <c r="AL185" s="85" t="s">
        <v>514</v>
      </c>
      <c r="AM185" s="79" t="s">
        <v>573</v>
      </c>
      <c r="AN185" s="79" t="b">
        <v>0</v>
      </c>
      <c r="AO185" s="85" t="s">
        <v>514</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235</v>
      </c>
      <c r="B186" s="64" t="s">
        <v>300</v>
      </c>
      <c r="C186" s="65" t="s">
        <v>1764</v>
      </c>
      <c r="D186" s="66">
        <v>5.333333333333334</v>
      </c>
      <c r="E186" s="67" t="s">
        <v>136</v>
      </c>
      <c r="F186" s="68">
        <v>27.333333333333332</v>
      </c>
      <c r="G186" s="65"/>
      <c r="H186" s="69"/>
      <c r="I186" s="70"/>
      <c r="J186" s="70"/>
      <c r="K186" s="34" t="s">
        <v>65</v>
      </c>
      <c r="L186" s="77">
        <v>186</v>
      </c>
      <c r="M186" s="77"/>
      <c r="N186" s="72"/>
      <c r="O186" s="79" t="s">
        <v>301</v>
      </c>
      <c r="P186" s="81">
        <v>43743.18461805556</v>
      </c>
      <c r="Q186" s="79" t="s">
        <v>339</v>
      </c>
      <c r="R186" s="79"/>
      <c r="S186" s="79"/>
      <c r="T186" s="79"/>
      <c r="U186" s="79"/>
      <c r="V186" s="83" t="s">
        <v>416</v>
      </c>
      <c r="W186" s="81">
        <v>43743.18461805556</v>
      </c>
      <c r="X186" s="83" t="s">
        <v>463</v>
      </c>
      <c r="Y186" s="79"/>
      <c r="Z186" s="79"/>
      <c r="AA186" s="85" t="s">
        <v>528</v>
      </c>
      <c r="AB186" s="79"/>
      <c r="AC186" s="79" t="b">
        <v>0</v>
      </c>
      <c r="AD186" s="79">
        <v>0</v>
      </c>
      <c r="AE186" s="85" t="s">
        <v>552</v>
      </c>
      <c r="AF186" s="79" t="b">
        <v>0</v>
      </c>
      <c r="AG186" s="79" t="s">
        <v>560</v>
      </c>
      <c r="AH186" s="79"/>
      <c r="AI186" s="85" t="s">
        <v>552</v>
      </c>
      <c r="AJ186" s="79" t="b">
        <v>0</v>
      </c>
      <c r="AK186" s="79">
        <v>2</v>
      </c>
      <c r="AL186" s="85" t="s">
        <v>514</v>
      </c>
      <c r="AM186" s="79" t="s">
        <v>573</v>
      </c>
      <c r="AN186" s="79" t="b">
        <v>0</v>
      </c>
      <c r="AO186" s="85" t="s">
        <v>514</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13</v>
      </c>
      <c r="BK186" s="49">
        <v>100</v>
      </c>
      <c r="BL186" s="48">
        <v>13</v>
      </c>
    </row>
    <row r="187" spans="1:64" ht="15">
      <c r="A187" s="64" t="s">
        <v>235</v>
      </c>
      <c r="B187" s="64" t="s">
        <v>231</v>
      </c>
      <c r="C187" s="65" t="s">
        <v>1764</v>
      </c>
      <c r="D187" s="66">
        <v>5.333333333333334</v>
      </c>
      <c r="E187" s="67" t="s">
        <v>136</v>
      </c>
      <c r="F187" s="68">
        <v>27.333333333333332</v>
      </c>
      <c r="G187" s="65"/>
      <c r="H187" s="69"/>
      <c r="I187" s="70"/>
      <c r="J187" s="70"/>
      <c r="K187" s="34" t="s">
        <v>66</v>
      </c>
      <c r="L187" s="77">
        <v>187</v>
      </c>
      <c r="M187" s="77"/>
      <c r="N187" s="72"/>
      <c r="O187" s="79" t="s">
        <v>301</v>
      </c>
      <c r="P187" s="81">
        <v>43743.18461805556</v>
      </c>
      <c r="Q187" s="79" t="s">
        <v>339</v>
      </c>
      <c r="R187" s="79"/>
      <c r="S187" s="79"/>
      <c r="T187" s="79"/>
      <c r="U187" s="79"/>
      <c r="V187" s="83" t="s">
        <v>416</v>
      </c>
      <c r="W187" s="81">
        <v>43743.18461805556</v>
      </c>
      <c r="X187" s="83" t="s">
        <v>463</v>
      </c>
      <c r="Y187" s="79"/>
      <c r="Z187" s="79"/>
      <c r="AA187" s="85" t="s">
        <v>528</v>
      </c>
      <c r="AB187" s="79"/>
      <c r="AC187" s="79" t="b">
        <v>0</v>
      </c>
      <c r="AD187" s="79">
        <v>0</v>
      </c>
      <c r="AE187" s="85" t="s">
        <v>552</v>
      </c>
      <c r="AF187" s="79" t="b">
        <v>0</v>
      </c>
      <c r="AG187" s="79" t="s">
        <v>560</v>
      </c>
      <c r="AH187" s="79"/>
      <c r="AI187" s="85" t="s">
        <v>552</v>
      </c>
      <c r="AJ187" s="79" t="b">
        <v>0</v>
      </c>
      <c r="AK187" s="79">
        <v>2</v>
      </c>
      <c r="AL187" s="85" t="s">
        <v>514</v>
      </c>
      <c r="AM187" s="79" t="s">
        <v>573</v>
      </c>
      <c r="AN187" s="79" t="b">
        <v>0</v>
      </c>
      <c r="AO187" s="85" t="s">
        <v>514</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235</v>
      </c>
      <c r="B188" s="64" t="s">
        <v>295</v>
      </c>
      <c r="C188" s="65" t="s">
        <v>1764</v>
      </c>
      <c r="D188" s="66">
        <v>5.333333333333334</v>
      </c>
      <c r="E188" s="67" t="s">
        <v>136</v>
      </c>
      <c r="F188" s="68">
        <v>27.333333333333332</v>
      </c>
      <c r="G188" s="65"/>
      <c r="H188" s="69"/>
      <c r="I188" s="70"/>
      <c r="J188" s="70"/>
      <c r="K188" s="34" t="s">
        <v>65</v>
      </c>
      <c r="L188" s="77">
        <v>188</v>
      </c>
      <c r="M188" s="77"/>
      <c r="N188" s="72"/>
      <c r="O188" s="79" t="s">
        <v>301</v>
      </c>
      <c r="P188" s="81">
        <v>43743.18461805556</v>
      </c>
      <c r="Q188" s="79" t="s">
        <v>339</v>
      </c>
      <c r="R188" s="79"/>
      <c r="S188" s="79"/>
      <c r="T188" s="79"/>
      <c r="U188" s="79"/>
      <c r="V188" s="83" t="s">
        <v>416</v>
      </c>
      <c r="W188" s="81">
        <v>43743.18461805556</v>
      </c>
      <c r="X188" s="83" t="s">
        <v>463</v>
      </c>
      <c r="Y188" s="79"/>
      <c r="Z188" s="79"/>
      <c r="AA188" s="85" t="s">
        <v>528</v>
      </c>
      <c r="AB188" s="79"/>
      <c r="AC188" s="79" t="b">
        <v>0</v>
      </c>
      <c r="AD188" s="79">
        <v>0</v>
      </c>
      <c r="AE188" s="85" t="s">
        <v>552</v>
      </c>
      <c r="AF188" s="79" t="b">
        <v>0</v>
      </c>
      <c r="AG188" s="79" t="s">
        <v>560</v>
      </c>
      <c r="AH188" s="79"/>
      <c r="AI188" s="85" t="s">
        <v>552</v>
      </c>
      <c r="AJ188" s="79" t="b">
        <v>0</v>
      </c>
      <c r="AK188" s="79">
        <v>2</v>
      </c>
      <c r="AL188" s="85" t="s">
        <v>514</v>
      </c>
      <c r="AM188" s="79" t="s">
        <v>573</v>
      </c>
      <c r="AN188" s="79" t="b">
        <v>0</v>
      </c>
      <c r="AO188" s="85" t="s">
        <v>514</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235</v>
      </c>
      <c r="B189" s="64" t="s">
        <v>226</v>
      </c>
      <c r="C189" s="65" t="s">
        <v>1763</v>
      </c>
      <c r="D189" s="66">
        <v>6.5</v>
      </c>
      <c r="E189" s="67" t="s">
        <v>136</v>
      </c>
      <c r="F189" s="68">
        <v>23.5</v>
      </c>
      <c r="G189" s="65"/>
      <c r="H189" s="69"/>
      <c r="I189" s="70"/>
      <c r="J189" s="70"/>
      <c r="K189" s="34" t="s">
        <v>66</v>
      </c>
      <c r="L189" s="77">
        <v>189</v>
      </c>
      <c r="M189" s="77"/>
      <c r="N189" s="72"/>
      <c r="O189" s="79" t="s">
        <v>301</v>
      </c>
      <c r="P189" s="81">
        <v>43743.18461805556</v>
      </c>
      <c r="Q189" s="79" t="s">
        <v>339</v>
      </c>
      <c r="R189" s="79"/>
      <c r="S189" s="79"/>
      <c r="T189" s="79"/>
      <c r="U189" s="79"/>
      <c r="V189" s="83" t="s">
        <v>416</v>
      </c>
      <c r="W189" s="81">
        <v>43743.18461805556</v>
      </c>
      <c r="X189" s="83" t="s">
        <v>463</v>
      </c>
      <c r="Y189" s="79"/>
      <c r="Z189" s="79"/>
      <c r="AA189" s="85" t="s">
        <v>528</v>
      </c>
      <c r="AB189" s="79"/>
      <c r="AC189" s="79" t="b">
        <v>0</v>
      </c>
      <c r="AD189" s="79">
        <v>0</v>
      </c>
      <c r="AE189" s="85" t="s">
        <v>552</v>
      </c>
      <c r="AF189" s="79" t="b">
        <v>0</v>
      </c>
      <c r="AG189" s="79" t="s">
        <v>560</v>
      </c>
      <c r="AH189" s="79"/>
      <c r="AI189" s="85" t="s">
        <v>552</v>
      </c>
      <c r="AJ189" s="79" t="b">
        <v>0</v>
      </c>
      <c r="AK189" s="79">
        <v>2</v>
      </c>
      <c r="AL189" s="85" t="s">
        <v>514</v>
      </c>
      <c r="AM189" s="79" t="s">
        <v>573</v>
      </c>
      <c r="AN189" s="79" t="b">
        <v>0</v>
      </c>
      <c r="AO189" s="85" t="s">
        <v>514</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2</v>
      </c>
      <c r="BC189" s="78" t="str">
        <f>REPLACE(INDEX(GroupVertices[Group],MATCH(Edges[[#This Row],[Vertex 2]],GroupVertices[Vertex],0)),1,1,"")</f>
        <v>1</v>
      </c>
      <c r="BD189" s="48"/>
      <c r="BE189" s="49"/>
      <c r="BF189" s="48"/>
      <c r="BG189" s="49"/>
      <c r="BH189" s="48"/>
      <c r="BI189" s="49"/>
      <c r="BJ189" s="48"/>
      <c r="BK189" s="49"/>
      <c r="BL189" s="48"/>
    </row>
    <row r="190" spans="1:64" ht="15">
      <c r="A190" s="64" t="s">
        <v>235</v>
      </c>
      <c r="B190" s="64" t="s">
        <v>299</v>
      </c>
      <c r="C190" s="65" t="s">
        <v>1764</v>
      </c>
      <c r="D190" s="66">
        <v>5.333333333333334</v>
      </c>
      <c r="E190" s="67" t="s">
        <v>136</v>
      </c>
      <c r="F190" s="68">
        <v>27.333333333333332</v>
      </c>
      <c r="G190" s="65"/>
      <c r="H190" s="69"/>
      <c r="I190" s="70"/>
      <c r="J190" s="70"/>
      <c r="K190" s="34" t="s">
        <v>65</v>
      </c>
      <c r="L190" s="77">
        <v>190</v>
      </c>
      <c r="M190" s="77"/>
      <c r="N190" s="72"/>
      <c r="O190" s="79" t="s">
        <v>301</v>
      </c>
      <c r="P190" s="81">
        <v>43745.76541666667</v>
      </c>
      <c r="Q190" s="79" t="s">
        <v>339</v>
      </c>
      <c r="R190" s="79"/>
      <c r="S190" s="79"/>
      <c r="T190" s="79"/>
      <c r="U190" s="79"/>
      <c r="V190" s="83" t="s">
        <v>416</v>
      </c>
      <c r="W190" s="81">
        <v>43745.76541666667</v>
      </c>
      <c r="X190" s="83" t="s">
        <v>464</v>
      </c>
      <c r="Y190" s="79"/>
      <c r="Z190" s="79"/>
      <c r="AA190" s="85" t="s">
        <v>529</v>
      </c>
      <c r="AB190" s="79"/>
      <c r="AC190" s="79" t="b">
        <v>0</v>
      </c>
      <c r="AD190" s="79">
        <v>0</v>
      </c>
      <c r="AE190" s="85" t="s">
        <v>552</v>
      </c>
      <c r="AF190" s="79" t="b">
        <v>0</v>
      </c>
      <c r="AG190" s="79" t="s">
        <v>560</v>
      </c>
      <c r="AH190" s="79"/>
      <c r="AI190" s="85" t="s">
        <v>552</v>
      </c>
      <c r="AJ190" s="79" t="b">
        <v>0</v>
      </c>
      <c r="AK190" s="79">
        <v>2</v>
      </c>
      <c r="AL190" s="85" t="s">
        <v>514</v>
      </c>
      <c r="AM190" s="79" t="s">
        <v>568</v>
      </c>
      <c r="AN190" s="79" t="b">
        <v>0</v>
      </c>
      <c r="AO190" s="85" t="s">
        <v>514</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235</v>
      </c>
      <c r="B191" s="64" t="s">
        <v>300</v>
      </c>
      <c r="C191" s="65" t="s">
        <v>1764</v>
      </c>
      <c r="D191" s="66">
        <v>5.333333333333334</v>
      </c>
      <c r="E191" s="67" t="s">
        <v>136</v>
      </c>
      <c r="F191" s="68">
        <v>27.333333333333332</v>
      </c>
      <c r="G191" s="65"/>
      <c r="H191" s="69"/>
      <c r="I191" s="70"/>
      <c r="J191" s="70"/>
      <c r="K191" s="34" t="s">
        <v>65</v>
      </c>
      <c r="L191" s="77">
        <v>191</v>
      </c>
      <c r="M191" s="77"/>
      <c r="N191" s="72"/>
      <c r="O191" s="79" t="s">
        <v>301</v>
      </c>
      <c r="P191" s="81">
        <v>43745.76541666667</v>
      </c>
      <c r="Q191" s="79" t="s">
        <v>339</v>
      </c>
      <c r="R191" s="79"/>
      <c r="S191" s="79"/>
      <c r="T191" s="79"/>
      <c r="U191" s="79"/>
      <c r="V191" s="83" t="s">
        <v>416</v>
      </c>
      <c r="W191" s="81">
        <v>43745.76541666667</v>
      </c>
      <c r="X191" s="83" t="s">
        <v>464</v>
      </c>
      <c r="Y191" s="79"/>
      <c r="Z191" s="79"/>
      <c r="AA191" s="85" t="s">
        <v>529</v>
      </c>
      <c r="AB191" s="79"/>
      <c r="AC191" s="79" t="b">
        <v>0</v>
      </c>
      <c r="AD191" s="79">
        <v>0</v>
      </c>
      <c r="AE191" s="85" t="s">
        <v>552</v>
      </c>
      <c r="AF191" s="79" t="b">
        <v>0</v>
      </c>
      <c r="AG191" s="79" t="s">
        <v>560</v>
      </c>
      <c r="AH191" s="79"/>
      <c r="AI191" s="85" t="s">
        <v>552</v>
      </c>
      <c r="AJ191" s="79" t="b">
        <v>0</v>
      </c>
      <c r="AK191" s="79">
        <v>2</v>
      </c>
      <c r="AL191" s="85" t="s">
        <v>514</v>
      </c>
      <c r="AM191" s="79" t="s">
        <v>568</v>
      </c>
      <c r="AN191" s="79" t="b">
        <v>0</v>
      </c>
      <c r="AO191" s="85" t="s">
        <v>514</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13</v>
      </c>
      <c r="BK191" s="49">
        <v>100</v>
      </c>
      <c r="BL191" s="48">
        <v>13</v>
      </c>
    </row>
    <row r="192" spans="1:64" ht="15">
      <c r="A192" s="64" t="s">
        <v>235</v>
      </c>
      <c r="B192" s="64" t="s">
        <v>231</v>
      </c>
      <c r="C192" s="65" t="s">
        <v>1764</v>
      </c>
      <c r="D192" s="66">
        <v>5.333333333333334</v>
      </c>
      <c r="E192" s="67" t="s">
        <v>136</v>
      </c>
      <c r="F192" s="68">
        <v>27.333333333333332</v>
      </c>
      <c r="G192" s="65"/>
      <c r="H192" s="69"/>
      <c r="I192" s="70"/>
      <c r="J192" s="70"/>
      <c r="K192" s="34" t="s">
        <v>66</v>
      </c>
      <c r="L192" s="77">
        <v>192</v>
      </c>
      <c r="M192" s="77"/>
      <c r="N192" s="72"/>
      <c r="O192" s="79" t="s">
        <v>301</v>
      </c>
      <c r="P192" s="81">
        <v>43745.76541666667</v>
      </c>
      <c r="Q192" s="79" t="s">
        <v>339</v>
      </c>
      <c r="R192" s="79"/>
      <c r="S192" s="79"/>
      <c r="T192" s="79"/>
      <c r="U192" s="79"/>
      <c r="V192" s="83" t="s">
        <v>416</v>
      </c>
      <c r="W192" s="81">
        <v>43745.76541666667</v>
      </c>
      <c r="X192" s="83" t="s">
        <v>464</v>
      </c>
      <c r="Y192" s="79"/>
      <c r="Z192" s="79"/>
      <c r="AA192" s="85" t="s">
        <v>529</v>
      </c>
      <c r="AB192" s="79"/>
      <c r="AC192" s="79" t="b">
        <v>0</v>
      </c>
      <c r="AD192" s="79">
        <v>0</v>
      </c>
      <c r="AE192" s="85" t="s">
        <v>552</v>
      </c>
      <c r="AF192" s="79" t="b">
        <v>0</v>
      </c>
      <c r="AG192" s="79" t="s">
        <v>560</v>
      </c>
      <c r="AH192" s="79"/>
      <c r="AI192" s="85" t="s">
        <v>552</v>
      </c>
      <c r="AJ192" s="79" t="b">
        <v>0</v>
      </c>
      <c r="AK192" s="79">
        <v>2</v>
      </c>
      <c r="AL192" s="85" t="s">
        <v>514</v>
      </c>
      <c r="AM192" s="79" t="s">
        <v>568</v>
      </c>
      <c r="AN192" s="79" t="b">
        <v>0</v>
      </c>
      <c r="AO192" s="85" t="s">
        <v>514</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235</v>
      </c>
      <c r="B193" s="64" t="s">
        <v>295</v>
      </c>
      <c r="C193" s="65" t="s">
        <v>1764</v>
      </c>
      <c r="D193" s="66">
        <v>5.333333333333334</v>
      </c>
      <c r="E193" s="67" t="s">
        <v>136</v>
      </c>
      <c r="F193" s="68">
        <v>27.333333333333332</v>
      </c>
      <c r="G193" s="65"/>
      <c r="H193" s="69"/>
      <c r="I193" s="70"/>
      <c r="J193" s="70"/>
      <c r="K193" s="34" t="s">
        <v>65</v>
      </c>
      <c r="L193" s="77">
        <v>193</v>
      </c>
      <c r="M193" s="77"/>
      <c r="N193" s="72"/>
      <c r="O193" s="79" t="s">
        <v>301</v>
      </c>
      <c r="P193" s="81">
        <v>43745.76541666667</v>
      </c>
      <c r="Q193" s="79" t="s">
        <v>339</v>
      </c>
      <c r="R193" s="79"/>
      <c r="S193" s="79"/>
      <c r="T193" s="79"/>
      <c r="U193" s="79"/>
      <c r="V193" s="83" t="s">
        <v>416</v>
      </c>
      <c r="W193" s="81">
        <v>43745.76541666667</v>
      </c>
      <c r="X193" s="83" t="s">
        <v>464</v>
      </c>
      <c r="Y193" s="79"/>
      <c r="Z193" s="79"/>
      <c r="AA193" s="85" t="s">
        <v>529</v>
      </c>
      <c r="AB193" s="79"/>
      <c r="AC193" s="79" t="b">
        <v>0</v>
      </c>
      <c r="AD193" s="79">
        <v>0</v>
      </c>
      <c r="AE193" s="85" t="s">
        <v>552</v>
      </c>
      <c r="AF193" s="79" t="b">
        <v>0</v>
      </c>
      <c r="AG193" s="79" t="s">
        <v>560</v>
      </c>
      <c r="AH193" s="79"/>
      <c r="AI193" s="85" t="s">
        <v>552</v>
      </c>
      <c r="AJ193" s="79" t="b">
        <v>0</v>
      </c>
      <c r="AK193" s="79">
        <v>2</v>
      </c>
      <c r="AL193" s="85" t="s">
        <v>514</v>
      </c>
      <c r="AM193" s="79" t="s">
        <v>568</v>
      </c>
      <c r="AN193" s="79" t="b">
        <v>0</v>
      </c>
      <c r="AO193" s="85" t="s">
        <v>514</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235</v>
      </c>
      <c r="B194" s="64" t="s">
        <v>226</v>
      </c>
      <c r="C194" s="65" t="s">
        <v>1763</v>
      </c>
      <c r="D194" s="66">
        <v>6.5</v>
      </c>
      <c r="E194" s="67" t="s">
        <v>136</v>
      </c>
      <c r="F194" s="68">
        <v>23.5</v>
      </c>
      <c r="G194" s="65"/>
      <c r="H194" s="69"/>
      <c r="I194" s="70"/>
      <c r="J194" s="70"/>
      <c r="K194" s="34" t="s">
        <v>66</v>
      </c>
      <c r="L194" s="77">
        <v>194</v>
      </c>
      <c r="M194" s="77"/>
      <c r="N194" s="72"/>
      <c r="O194" s="79" t="s">
        <v>301</v>
      </c>
      <c r="P194" s="81">
        <v>43745.76541666667</v>
      </c>
      <c r="Q194" s="79" t="s">
        <v>339</v>
      </c>
      <c r="R194" s="79"/>
      <c r="S194" s="79"/>
      <c r="T194" s="79"/>
      <c r="U194" s="79"/>
      <c r="V194" s="83" t="s">
        <v>416</v>
      </c>
      <c r="W194" s="81">
        <v>43745.76541666667</v>
      </c>
      <c r="X194" s="83" t="s">
        <v>464</v>
      </c>
      <c r="Y194" s="79"/>
      <c r="Z194" s="79"/>
      <c r="AA194" s="85" t="s">
        <v>529</v>
      </c>
      <c r="AB194" s="79"/>
      <c r="AC194" s="79" t="b">
        <v>0</v>
      </c>
      <c r="AD194" s="79">
        <v>0</v>
      </c>
      <c r="AE194" s="85" t="s">
        <v>552</v>
      </c>
      <c r="AF194" s="79" t="b">
        <v>0</v>
      </c>
      <c r="AG194" s="79" t="s">
        <v>560</v>
      </c>
      <c r="AH194" s="79"/>
      <c r="AI194" s="85" t="s">
        <v>552</v>
      </c>
      <c r="AJ194" s="79" t="b">
        <v>0</v>
      </c>
      <c r="AK194" s="79">
        <v>2</v>
      </c>
      <c r="AL194" s="85" t="s">
        <v>514</v>
      </c>
      <c r="AM194" s="79" t="s">
        <v>568</v>
      </c>
      <c r="AN194" s="79" t="b">
        <v>0</v>
      </c>
      <c r="AO194" s="85" t="s">
        <v>514</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235</v>
      </c>
      <c r="B195" s="64" t="s">
        <v>299</v>
      </c>
      <c r="C195" s="65" t="s">
        <v>1764</v>
      </c>
      <c r="D195" s="66">
        <v>5.333333333333334</v>
      </c>
      <c r="E195" s="67" t="s">
        <v>136</v>
      </c>
      <c r="F195" s="68">
        <v>27.333333333333332</v>
      </c>
      <c r="G195" s="65"/>
      <c r="H195" s="69"/>
      <c r="I195" s="70"/>
      <c r="J195" s="70"/>
      <c r="K195" s="34" t="s">
        <v>65</v>
      </c>
      <c r="L195" s="77">
        <v>195</v>
      </c>
      <c r="M195" s="77"/>
      <c r="N195" s="72"/>
      <c r="O195" s="79" t="s">
        <v>301</v>
      </c>
      <c r="P195" s="81">
        <v>43747.714641203704</v>
      </c>
      <c r="Q195" s="79" t="s">
        <v>339</v>
      </c>
      <c r="R195" s="79"/>
      <c r="S195" s="79"/>
      <c r="T195" s="79"/>
      <c r="U195" s="79"/>
      <c r="V195" s="83" t="s">
        <v>416</v>
      </c>
      <c r="W195" s="81">
        <v>43747.714641203704</v>
      </c>
      <c r="X195" s="83" t="s">
        <v>465</v>
      </c>
      <c r="Y195" s="79"/>
      <c r="Z195" s="79"/>
      <c r="AA195" s="85" t="s">
        <v>530</v>
      </c>
      <c r="AB195" s="79"/>
      <c r="AC195" s="79" t="b">
        <v>0</v>
      </c>
      <c r="AD195" s="79">
        <v>0</v>
      </c>
      <c r="AE195" s="85" t="s">
        <v>552</v>
      </c>
      <c r="AF195" s="79" t="b">
        <v>0</v>
      </c>
      <c r="AG195" s="79" t="s">
        <v>560</v>
      </c>
      <c r="AH195" s="79"/>
      <c r="AI195" s="85" t="s">
        <v>552</v>
      </c>
      <c r="AJ195" s="79" t="b">
        <v>0</v>
      </c>
      <c r="AK195" s="79">
        <v>2</v>
      </c>
      <c r="AL195" s="85" t="s">
        <v>514</v>
      </c>
      <c r="AM195" s="79" t="s">
        <v>568</v>
      </c>
      <c r="AN195" s="79" t="b">
        <v>0</v>
      </c>
      <c r="AO195" s="85" t="s">
        <v>514</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235</v>
      </c>
      <c r="B196" s="64" t="s">
        <v>300</v>
      </c>
      <c r="C196" s="65" t="s">
        <v>1764</v>
      </c>
      <c r="D196" s="66">
        <v>5.333333333333334</v>
      </c>
      <c r="E196" s="67" t="s">
        <v>136</v>
      </c>
      <c r="F196" s="68">
        <v>27.333333333333332</v>
      </c>
      <c r="G196" s="65"/>
      <c r="H196" s="69"/>
      <c r="I196" s="70"/>
      <c r="J196" s="70"/>
      <c r="K196" s="34" t="s">
        <v>65</v>
      </c>
      <c r="L196" s="77">
        <v>196</v>
      </c>
      <c r="M196" s="77"/>
      <c r="N196" s="72"/>
      <c r="O196" s="79" t="s">
        <v>301</v>
      </c>
      <c r="P196" s="81">
        <v>43747.714641203704</v>
      </c>
      <c r="Q196" s="79" t="s">
        <v>339</v>
      </c>
      <c r="R196" s="79"/>
      <c r="S196" s="79"/>
      <c r="T196" s="79"/>
      <c r="U196" s="79"/>
      <c r="V196" s="83" t="s">
        <v>416</v>
      </c>
      <c r="W196" s="81">
        <v>43747.714641203704</v>
      </c>
      <c r="X196" s="83" t="s">
        <v>465</v>
      </c>
      <c r="Y196" s="79"/>
      <c r="Z196" s="79"/>
      <c r="AA196" s="85" t="s">
        <v>530</v>
      </c>
      <c r="AB196" s="79"/>
      <c r="AC196" s="79" t="b">
        <v>0</v>
      </c>
      <c r="AD196" s="79">
        <v>0</v>
      </c>
      <c r="AE196" s="85" t="s">
        <v>552</v>
      </c>
      <c r="AF196" s="79" t="b">
        <v>0</v>
      </c>
      <c r="AG196" s="79" t="s">
        <v>560</v>
      </c>
      <c r="AH196" s="79"/>
      <c r="AI196" s="85" t="s">
        <v>552</v>
      </c>
      <c r="AJ196" s="79" t="b">
        <v>0</v>
      </c>
      <c r="AK196" s="79">
        <v>2</v>
      </c>
      <c r="AL196" s="85" t="s">
        <v>514</v>
      </c>
      <c r="AM196" s="79" t="s">
        <v>568</v>
      </c>
      <c r="AN196" s="79" t="b">
        <v>0</v>
      </c>
      <c r="AO196" s="85" t="s">
        <v>514</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13</v>
      </c>
      <c r="BK196" s="49">
        <v>100</v>
      </c>
      <c r="BL196" s="48">
        <v>13</v>
      </c>
    </row>
    <row r="197" spans="1:64" ht="15">
      <c r="A197" s="64" t="s">
        <v>235</v>
      </c>
      <c r="B197" s="64" t="s">
        <v>231</v>
      </c>
      <c r="C197" s="65" t="s">
        <v>1764</v>
      </c>
      <c r="D197" s="66">
        <v>5.333333333333334</v>
      </c>
      <c r="E197" s="67" t="s">
        <v>136</v>
      </c>
      <c r="F197" s="68">
        <v>27.333333333333332</v>
      </c>
      <c r="G197" s="65"/>
      <c r="H197" s="69"/>
      <c r="I197" s="70"/>
      <c r="J197" s="70"/>
      <c r="K197" s="34" t="s">
        <v>66</v>
      </c>
      <c r="L197" s="77">
        <v>197</v>
      </c>
      <c r="M197" s="77"/>
      <c r="N197" s="72"/>
      <c r="O197" s="79" t="s">
        <v>301</v>
      </c>
      <c r="P197" s="81">
        <v>43747.714641203704</v>
      </c>
      <c r="Q197" s="79" t="s">
        <v>339</v>
      </c>
      <c r="R197" s="79"/>
      <c r="S197" s="79"/>
      <c r="T197" s="79"/>
      <c r="U197" s="79"/>
      <c r="V197" s="83" t="s">
        <v>416</v>
      </c>
      <c r="W197" s="81">
        <v>43747.714641203704</v>
      </c>
      <c r="X197" s="83" t="s">
        <v>465</v>
      </c>
      <c r="Y197" s="79"/>
      <c r="Z197" s="79"/>
      <c r="AA197" s="85" t="s">
        <v>530</v>
      </c>
      <c r="AB197" s="79"/>
      <c r="AC197" s="79" t="b">
        <v>0</v>
      </c>
      <c r="AD197" s="79">
        <v>0</v>
      </c>
      <c r="AE197" s="85" t="s">
        <v>552</v>
      </c>
      <c r="AF197" s="79" t="b">
        <v>0</v>
      </c>
      <c r="AG197" s="79" t="s">
        <v>560</v>
      </c>
      <c r="AH197" s="79"/>
      <c r="AI197" s="85" t="s">
        <v>552</v>
      </c>
      <c r="AJ197" s="79" t="b">
        <v>0</v>
      </c>
      <c r="AK197" s="79">
        <v>2</v>
      </c>
      <c r="AL197" s="85" t="s">
        <v>514</v>
      </c>
      <c r="AM197" s="79" t="s">
        <v>568</v>
      </c>
      <c r="AN197" s="79" t="b">
        <v>0</v>
      </c>
      <c r="AO197" s="85" t="s">
        <v>514</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235</v>
      </c>
      <c r="B198" s="64" t="s">
        <v>295</v>
      </c>
      <c r="C198" s="65" t="s">
        <v>1764</v>
      </c>
      <c r="D198" s="66">
        <v>5.333333333333334</v>
      </c>
      <c r="E198" s="67" t="s">
        <v>136</v>
      </c>
      <c r="F198" s="68">
        <v>27.333333333333332</v>
      </c>
      <c r="G198" s="65"/>
      <c r="H198" s="69"/>
      <c r="I198" s="70"/>
      <c r="J198" s="70"/>
      <c r="K198" s="34" t="s">
        <v>65</v>
      </c>
      <c r="L198" s="77">
        <v>198</v>
      </c>
      <c r="M198" s="77"/>
      <c r="N198" s="72"/>
      <c r="O198" s="79" t="s">
        <v>301</v>
      </c>
      <c r="P198" s="81">
        <v>43747.714641203704</v>
      </c>
      <c r="Q198" s="79" t="s">
        <v>339</v>
      </c>
      <c r="R198" s="79"/>
      <c r="S198" s="79"/>
      <c r="T198" s="79"/>
      <c r="U198" s="79"/>
      <c r="V198" s="83" t="s">
        <v>416</v>
      </c>
      <c r="W198" s="81">
        <v>43747.714641203704</v>
      </c>
      <c r="X198" s="83" t="s">
        <v>465</v>
      </c>
      <c r="Y198" s="79"/>
      <c r="Z198" s="79"/>
      <c r="AA198" s="85" t="s">
        <v>530</v>
      </c>
      <c r="AB198" s="79"/>
      <c r="AC198" s="79" t="b">
        <v>0</v>
      </c>
      <c r="AD198" s="79">
        <v>0</v>
      </c>
      <c r="AE198" s="85" t="s">
        <v>552</v>
      </c>
      <c r="AF198" s="79" t="b">
        <v>0</v>
      </c>
      <c r="AG198" s="79" t="s">
        <v>560</v>
      </c>
      <c r="AH198" s="79"/>
      <c r="AI198" s="85" t="s">
        <v>552</v>
      </c>
      <c r="AJ198" s="79" t="b">
        <v>0</v>
      </c>
      <c r="AK198" s="79">
        <v>2</v>
      </c>
      <c r="AL198" s="85" t="s">
        <v>514</v>
      </c>
      <c r="AM198" s="79" t="s">
        <v>568</v>
      </c>
      <c r="AN198" s="79" t="b">
        <v>0</v>
      </c>
      <c r="AO198" s="85" t="s">
        <v>514</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235</v>
      </c>
      <c r="B199" s="64" t="s">
        <v>226</v>
      </c>
      <c r="C199" s="65" t="s">
        <v>1763</v>
      </c>
      <c r="D199" s="66">
        <v>6.5</v>
      </c>
      <c r="E199" s="67" t="s">
        <v>136</v>
      </c>
      <c r="F199" s="68">
        <v>23.5</v>
      </c>
      <c r="G199" s="65"/>
      <c r="H199" s="69"/>
      <c r="I199" s="70"/>
      <c r="J199" s="70"/>
      <c r="K199" s="34" t="s">
        <v>66</v>
      </c>
      <c r="L199" s="77">
        <v>199</v>
      </c>
      <c r="M199" s="77"/>
      <c r="N199" s="72"/>
      <c r="O199" s="79" t="s">
        <v>301</v>
      </c>
      <c r="P199" s="81">
        <v>43747.714641203704</v>
      </c>
      <c r="Q199" s="79" t="s">
        <v>339</v>
      </c>
      <c r="R199" s="79"/>
      <c r="S199" s="79"/>
      <c r="T199" s="79"/>
      <c r="U199" s="79"/>
      <c r="V199" s="83" t="s">
        <v>416</v>
      </c>
      <c r="W199" s="81">
        <v>43747.714641203704</v>
      </c>
      <c r="X199" s="83" t="s">
        <v>465</v>
      </c>
      <c r="Y199" s="79"/>
      <c r="Z199" s="79"/>
      <c r="AA199" s="85" t="s">
        <v>530</v>
      </c>
      <c r="AB199" s="79"/>
      <c r="AC199" s="79" t="b">
        <v>0</v>
      </c>
      <c r="AD199" s="79">
        <v>0</v>
      </c>
      <c r="AE199" s="85" t="s">
        <v>552</v>
      </c>
      <c r="AF199" s="79" t="b">
        <v>0</v>
      </c>
      <c r="AG199" s="79" t="s">
        <v>560</v>
      </c>
      <c r="AH199" s="79"/>
      <c r="AI199" s="85" t="s">
        <v>552</v>
      </c>
      <c r="AJ199" s="79" t="b">
        <v>0</v>
      </c>
      <c r="AK199" s="79">
        <v>2</v>
      </c>
      <c r="AL199" s="85" t="s">
        <v>514</v>
      </c>
      <c r="AM199" s="79" t="s">
        <v>568</v>
      </c>
      <c r="AN199" s="79" t="b">
        <v>0</v>
      </c>
      <c r="AO199" s="85" t="s">
        <v>514</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231</v>
      </c>
      <c r="B200" s="64" t="s">
        <v>235</v>
      </c>
      <c r="C200" s="65" t="s">
        <v>1761</v>
      </c>
      <c r="D200" s="66">
        <v>3</v>
      </c>
      <c r="E200" s="67" t="s">
        <v>132</v>
      </c>
      <c r="F200" s="68">
        <v>35</v>
      </c>
      <c r="G200" s="65"/>
      <c r="H200" s="69"/>
      <c r="I200" s="70"/>
      <c r="J200" s="70"/>
      <c r="K200" s="34" t="s">
        <v>66</v>
      </c>
      <c r="L200" s="77">
        <v>200</v>
      </c>
      <c r="M200" s="77"/>
      <c r="N200" s="72"/>
      <c r="O200" s="79" t="s">
        <v>301</v>
      </c>
      <c r="P200" s="81">
        <v>43743.181122685186</v>
      </c>
      <c r="Q200" s="79" t="s">
        <v>339</v>
      </c>
      <c r="R200" s="79"/>
      <c r="S200" s="79"/>
      <c r="T200" s="79"/>
      <c r="U200" s="79"/>
      <c r="V200" s="83" t="s">
        <v>412</v>
      </c>
      <c r="W200" s="81">
        <v>43743.181122685186</v>
      </c>
      <c r="X200" s="83" t="s">
        <v>466</v>
      </c>
      <c r="Y200" s="79"/>
      <c r="Z200" s="79"/>
      <c r="AA200" s="85" t="s">
        <v>531</v>
      </c>
      <c r="AB200" s="79"/>
      <c r="AC200" s="79" t="b">
        <v>0</v>
      </c>
      <c r="AD200" s="79">
        <v>0</v>
      </c>
      <c r="AE200" s="85" t="s">
        <v>552</v>
      </c>
      <c r="AF200" s="79" t="b">
        <v>0</v>
      </c>
      <c r="AG200" s="79" t="s">
        <v>560</v>
      </c>
      <c r="AH200" s="79"/>
      <c r="AI200" s="85" t="s">
        <v>552</v>
      </c>
      <c r="AJ200" s="79" t="b">
        <v>0</v>
      </c>
      <c r="AK200" s="79">
        <v>2</v>
      </c>
      <c r="AL200" s="85" t="s">
        <v>514</v>
      </c>
      <c r="AM200" s="79" t="s">
        <v>573</v>
      </c>
      <c r="AN200" s="79" t="b">
        <v>0</v>
      </c>
      <c r="AO200" s="85" t="s">
        <v>514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226</v>
      </c>
      <c r="B201" s="64" t="s">
        <v>299</v>
      </c>
      <c r="C201" s="65" t="s">
        <v>1762</v>
      </c>
      <c r="D201" s="66">
        <v>4.166666666666667</v>
      </c>
      <c r="E201" s="67" t="s">
        <v>136</v>
      </c>
      <c r="F201" s="68">
        <v>31.166666666666668</v>
      </c>
      <c r="G201" s="65"/>
      <c r="H201" s="69"/>
      <c r="I201" s="70"/>
      <c r="J201" s="70"/>
      <c r="K201" s="34" t="s">
        <v>65</v>
      </c>
      <c r="L201" s="77">
        <v>201</v>
      </c>
      <c r="M201" s="77"/>
      <c r="N201" s="72"/>
      <c r="O201" s="79" t="s">
        <v>301</v>
      </c>
      <c r="P201" s="81">
        <v>43741.11025462963</v>
      </c>
      <c r="Q201" s="79" t="s">
        <v>338</v>
      </c>
      <c r="R201" s="83" t="s">
        <v>356</v>
      </c>
      <c r="S201" s="79" t="s">
        <v>372</v>
      </c>
      <c r="T201" s="79" t="s">
        <v>295</v>
      </c>
      <c r="U201" s="79"/>
      <c r="V201" s="83" t="s">
        <v>407</v>
      </c>
      <c r="W201" s="81">
        <v>43741.11025462963</v>
      </c>
      <c r="X201" s="83" t="s">
        <v>461</v>
      </c>
      <c r="Y201" s="79"/>
      <c r="Z201" s="79"/>
      <c r="AA201" s="85" t="s">
        <v>526</v>
      </c>
      <c r="AB201" s="79"/>
      <c r="AC201" s="79" t="b">
        <v>0</v>
      </c>
      <c r="AD201" s="79">
        <v>7</v>
      </c>
      <c r="AE201" s="85" t="s">
        <v>552</v>
      </c>
      <c r="AF201" s="79" t="b">
        <v>0</v>
      </c>
      <c r="AG201" s="79" t="s">
        <v>560</v>
      </c>
      <c r="AH201" s="79"/>
      <c r="AI201" s="85" t="s">
        <v>552</v>
      </c>
      <c r="AJ201" s="79" t="b">
        <v>0</v>
      </c>
      <c r="AK201" s="79">
        <v>4</v>
      </c>
      <c r="AL201" s="85" t="s">
        <v>552</v>
      </c>
      <c r="AM201" s="79" t="s">
        <v>568</v>
      </c>
      <c r="AN201" s="79" t="b">
        <v>0</v>
      </c>
      <c r="AO201" s="85" t="s">
        <v>526</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226</v>
      </c>
      <c r="B202" s="64" t="s">
        <v>299</v>
      </c>
      <c r="C202" s="65" t="s">
        <v>1762</v>
      </c>
      <c r="D202" s="66">
        <v>4.166666666666667</v>
      </c>
      <c r="E202" s="67" t="s">
        <v>136</v>
      </c>
      <c r="F202" s="68">
        <v>31.166666666666668</v>
      </c>
      <c r="G202" s="65"/>
      <c r="H202" s="69"/>
      <c r="I202" s="70"/>
      <c r="J202" s="70"/>
      <c r="K202" s="34" t="s">
        <v>65</v>
      </c>
      <c r="L202" s="77">
        <v>202</v>
      </c>
      <c r="M202" s="77"/>
      <c r="N202" s="72"/>
      <c r="O202" s="79" t="s">
        <v>301</v>
      </c>
      <c r="P202" s="81">
        <v>43743.17074074074</v>
      </c>
      <c r="Q202" s="79" t="s">
        <v>332</v>
      </c>
      <c r="R202" s="83" t="s">
        <v>363</v>
      </c>
      <c r="S202" s="79" t="s">
        <v>372</v>
      </c>
      <c r="T202" s="79" t="s">
        <v>295</v>
      </c>
      <c r="U202" s="79"/>
      <c r="V202" s="83" t="s">
        <v>407</v>
      </c>
      <c r="W202" s="81">
        <v>43743.17074074074</v>
      </c>
      <c r="X202" s="83" t="s">
        <v>449</v>
      </c>
      <c r="Y202" s="79"/>
      <c r="Z202" s="79"/>
      <c r="AA202" s="85" t="s">
        <v>514</v>
      </c>
      <c r="AB202" s="85" t="s">
        <v>526</v>
      </c>
      <c r="AC202" s="79" t="b">
        <v>0</v>
      </c>
      <c r="AD202" s="79">
        <v>3</v>
      </c>
      <c r="AE202" s="85" t="s">
        <v>555</v>
      </c>
      <c r="AF202" s="79" t="b">
        <v>0</v>
      </c>
      <c r="AG202" s="79" t="s">
        <v>560</v>
      </c>
      <c r="AH202" s="79"/>
      <c r="AI202" s="85" t="s">
        <v>552</v>
      </c>
      <c r="AJ202" s="79" t="b">
        <v>0</v>
      </c>
      <c r="AK202" s="79">
        <v>2</v>
      </c>
      <c r="AL202" s="85" t="s">
        <v>552</v>
      </c>
      <c r="AM202" s="79" t="s">
        <v>568</v>
      </c>
      <c r="AN202" s="79" t="b">
        <v>0</v>
      </c>
      <c r="AO202" s="85" t="s">
        <v>526</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231</v>
      </c>
      <c r="B203" s="64" t="s">
        <v>299</v>
      </c>
      <c r="C203" s="65" t="s">
        <v>1761</v>
      </c>
      <c r="D203" s="66">
        <v>3</v>
      </c>
      <c r="E203" s="67" t="s">
        <v>132</v>
      </c>
      <c r="F203" s="68">
        <v>35</v>
      </c>
      <c r="G203" s="65"/>
      <c r="H203" s="69"/>
      <c r="I203" s="70"/>
      <c r="J203" s="70"/>
      <c r="K203" s="34" t="s">
        <v>65</v>
      </c>
      <c r="L203" s="77">
        <v>203</v>
      </c>
      <c r="M203" s="77"/>
      <c r="N203" s="72"/>
      <c r="O203" s="79" t="s">
        <v>301</v>
      </c>
      <c r="P203" s="81">
        <v>43743.181122685186</v>
      </c>
      <c r="Q203" s="79" t="s">
        <v>339</v>
      </c>
      <c r="R203" s="79"/>
      <c r="S203" s="79"/>
      <c r="T203" s="79"/>
      <c r="U203" s="79"/>
      <c r="V203" s="83" t="s">
        <v>412</v>
      </c>
      <c r="W203" s="81">
        <v>43743.181122685186</v>
      </c>
      <c r="X203" s="83" t="s">
        <v>466</v>
      </c>
      <c r="Y203" s="79"/>
      <c r="Z203" s="79"/>
      <c r="AA203" s="85" t="s">
        <v>531</v>
      </c>
      <c r="AB203" s="79"/>
      <c r="AC203" s="79" t="b">
        <v>0</v>
      </c>
      <c r="AD203" s="79">
        <v>0</v>
      </c>
      <c r="AE203" s="85" t="s">
        <v>552</v>
      </c>
      <c r="AF203" s="79" t="b">
        <v>0</v>
      </c>
      <c r="AG203" s="79" t="s">
        <v>560</v>
      </c>
      <c r="AH203" s="79"/>
      <c r="AI203" s="85" t="s">
        <v>552</v>
      </c>
      <c r="AJ203" s="79" t="b">
        <v>0</v>
      </c>
      <c r="AK203" s="79">
        <v>2</v>
      </c>
      <c r="AL203" s="85" t="s">
        <v>514</v>
      </c>
      <c r="AM203" s="79" t="s">
        <v>573</v>
      </c>
      <c r="AN203" s="79" t="b">
        <v>0</v>
      </c>
      <c r="AO203" s="85" t="s">
        <v>514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226</v>
      </c>
      <c r="B204" s="64" t="s">
        <v>300</v>
      </c>
      <c r="C204" s="65" t="s">
        <v>1763</v>
      </c>
      <c r="D204" s="66">
        <v>6.5</v>
      </c>
      <c r="E204" s="67" t="s">
        <v>136</v>
      </c>
      <c r="F204" s="68">
        <v>23.5</v>
      </c>
      <c r="G204" s="65"/>
      <c r="H204" s="69"/>
      <c r="I204" s="70"/>
      <c r="J204" s="70"/>
      <c r="K204" s="34" t="s">
        <v>65</v>
      </c>
      <c r="L204" s="77">
        <v>204</v>
      </c>
      <c r="M204" s="77"/>
      <c r="N204" s="72"/>
      <c r="O204" s="79" t="s">
        <v>301</v>
      </c>
      <c r="P204" s="81">
        <v>43572.0493287037</v>
      </c>
      <c r="Q204" s="79" t="s">
        <v>318</v>
      </c>
      <c r="R204" s="83" t="s">
        <v>360</v>
      </c>
      <c r="S204" s="79" t="s">
        <v>372</v>
      </c>
      <c r="T204" s="79" t="s">
        <v>382</v>
      </c>
      <c r="U204" s="79"/>
      <c r="V204" s="83" t="s">
        <v>407</v>
      </c>
      <c r="W204" s="81">
        <v>43572.0493287037</v>
      </c>
      <c r="X204" s="83" t="s">
        <v>435</v>
      </c>
      <c r="Y204" s="79"/>
      <c r="Z204" s="79"/>
      <c r="AA204" s="85" t="s">
        <v>500</v>
      </c>
      <c r="AB204" s="79"/>
      <c r="AC204" s="79" t="b">
        <v>0</v>
      </c>
      <c r="AD204" s="79">
        <v>10</v>
      </c>
      <c r="AE204" s="85" t="s">
        <v>552</v>
      </c>
      <c r="AF204" s="79" t="b">
        <v>0</v>
      </c>
      <c r="AG204" s="79" t="s">
        <v>560</v>
      </c>
      <c r="AH204" s="79"/>
      <c r="AI204" s="85" t="s">
        <v>552</v>
      </c>
      <c r="AJ204" s="79" t="b">
        <v>0</v>
      </c>
      <c r="AK204" s="79">
        <v>5</v>
      </c>
      <c r="AL204" s="85" t="s">
        <v>552</v>
      </c>
      <c r="AM204" s="79" t="s">
        <v>570</v>
      </c>
      <c r="AN204" s="79" t="b">
        <v>0</v>
      </c>
      <c r="AO204" s="85" t="s">
        <v>500</v>
      </c>
      <c r="AP204" s="79" t="s">
        <v>576</v>
      </c>
      <c r="AQ204" s="79">
        <v>0</v>
      </c>
      <c r="AR204" s="79">
        <v>0</v>
      </c>
      <c r="AS204" s="79"/>
      <c r="AT204" s="79"/>
      <c r="AU204" s="79"/>
      <c r="AV204" s="79"/>
      <c r="AW204" s="79"/>
      <c r="AX204" s="79"/>
      <c r="AY204" s="79"/>
      <c r="AZ204" s="79"/>
      <c r="BA204">
        <v>4</v>
      </c>
      <c r="BB204" s="78" t="str">
        <f>REPLACE(INDEX(GroupVertices[Group],MATCH(Edges[[#This Row],[Vertex 1]],GroupVertices[Vertex],0)),1,1,"")</f>
        <v>1</v>
      </c>
      <c r="BC204" s="78" t="str">
        <f>REPLACE(INDEX(GroupVertices[Group],MATCH(Edges[[#This Row],[Vertex 2]],GroupVertices[Vertex],0)),1,1,"")</f>
        <v>2</v>
      </c>
      <c r="BD204" s="48">
        <v>1</v>
      </c>
      <c r="BE204" s="49">
        <v>3.5714285714285716</v>
      </c>
      <c r="BF204" s="48">
        <v>0</v>
      </c>
      <c r="BG204" s="49">
        <v>0</v>
      </c>
      <c r="BH204" s="48">
        <v>0</v>
      </c>
      <c r="BI204" s="49">
        <v>0</v>
      </c>
      <c r="BJ204" s="48">
        <v>27</v>
      </c>
      <c r="BK204" s="49">
        <v>96.42857142857143</v>
      </c>
      <c r="BL204" s="48">
        <v>28</v>
      </c>
    </row>
    <row r="205" spans="1:64" ht="15">
      <c r="A205" s="64" t="s">
        <v>226</v>
      </c>
      <c r="B205" s="64" t="s">
        <v>300</v>
      </c>
      <c r="C205" s="65" t="s">
        <v>1763</v>
      </c>
      <c r="D205" s="66">
        <v>6.5</v>
      </c>
      <c r="E205" s="67" t="s">
        <v>136</v>
      </c>
      <c r="F205" s="68">
        <v>23.5</v>
      </c>
      <c r="G205" s="65"/>
      <c r="H205" s="69"/>
      <c r="I205" s="70"/>
      <c r="J205" s="70"/>
      <c r="K205" s="34" t="s">
        <v>65</v>
      </c>
      <c r="L205" s="77">
        <v>205</v>
      </c>
      <c r="M205" s="77"/>
      <c r="N205" s="72"/>
      <c r="O205" s="79" t="s">
        <v>301</v>
      </c>
      <c r="P205" s="81">
        <v>43497.69256944444</v>
      </c>
      <c r="Q205" s="79" t="s">
        <v>319</v>
      </c>
      <c r="R205" s="83" t="s">
        <v>361</v>
      </c>
      <c r="S205" s="79" t="s">
        <v>372</v>
      </c>
      <c r="T205" s="79" t="s">
        <v>383</v>
      </c>
      <c r="U205" s="79"/>
      <c r="V205" s="83" t="s">
        <v>407</v>
      </c>
      <c r="W205" s="81">
        <v>43497.69256944444</v>
      </c>
      <c r="X205" s="83" t="s">
        <v>436</v>
      </c>
      <c r="Y205" s="79"/>
      <c r="Z205" s="79"/>
      <c r="AA205" s="85" t="s">
        <v>501</v>
      </c>
      <c r="AB205" s="79"/>
      <c r="AC205" s="79" t="b">
        <v>0</v>
      </c>
      <c r="AD205" s="79">
        <v>6</v>
      </c>
      <c r="AE205" s="85" t="s">
        <v>552</v>
      </c>
      <c r="AF205" s="79" t="b">
        <v>0</v>
      </c>
      <c r="AG205" s="79" t="s">
        <v>560</v>
      </c>
      <c r="AH205" s="79"/>
      <c r="AI205" s="85" t="s">
        <v>552</v>
      </c>
      <c r="AJ205" s="79" t="b">
        <v>0</v>
      </c>
      <c r="AK205" s="79">
        <v>2</v>
      </c>
      <c r="AL205" s="85" t="s">
        <v>552</v>
      </c>
      <c r="AM205" s="79" t="s">
        <v>571</v>
      </c>
      <c r="AN205" s="79" t="b">
        <v>0</v>
      </c>
      <c r="AO205" s="85" t="s">
        <v>501</v>
      </c>
      <c r="AP205" s="79" t="s">
        <v>576</v>
      </c>
      <c r="AQ205" s="79">
        <v>0</v>
      </c>
      <c r="AR205" s="79">
        <v>0</v>
      </c>
      <c r="AS205" s="79"/>
      <c r="AT205" s="79"/>
      <c r="AU205" s="79"/>
      <c r="AV205" s="79"/>
      <c r="AW205" s="79"/>
      <c r="AX205" s="79"/>
      <c r="AY205" s="79"/>
      <c r="AZ205" s="79"/>
      <c r="BA205">
        <v>4</v>
      </c>
      <c r="BB205" s="78" t="str">
        <f>REPLACE(INDEX(GroupVertices[Group],MATCH(Edges[[#This Row],[Vertex 1]],GroupVertices[Vertex],0)),1,1,"")</f>
        <v>1</v>
      </c>
      <c r="BC205" s="78" t="str">
        <f>REPLACE(INDEX(GroupVertices[Group],MATCH(Edges[[#This Row],[Vertex 2]],GroupVertices[Vertex],0)),1,1,"")</f>
        <v>2</v>
      </c>
      <c r="BD205" s="48">
        <v>1</v>
      </c>
      <c r="BE205" s="49">
        <v>3.8461538461538463</v>
      </c>
      <c r="BF205" s="48">
        <v>0</v>
      </c>
      <c r="BG205" s="49">
        <v>0</v>
      </c>
      <c r="BH205" s="48">
        <v>0</v>
      </c>
      <c r="BI205" s="49">
        <v>0</v>
      </c>
      <c r="BJ205" s="48">
        <v>25</v>
      </c>
      <c r="BK205" s="49">
        <v>96.15384615384616</v>
      </c>
      <c r="BL205" s="48">
        <v>26</v>
      </c>
    </row>
    <row r="206" spans="1:64" ht="15">
      <c r="A206" s="64" t="s">
        <v>226</v>
      </c>
      <c r="B206" s="64" t="s">
        <v>300</v>
      </c>
      <c r="C206" s="65" t="s">
        <v>1763</v>
      </c>
      <c r="D206" s="66">
        <v>6.5</v>
      </c>
      <c r="E206" s="67" t="s">
        <v>136</v>
      </c>
      <c r="F206" s="68">
        <v>23.5</v>
      </c>
      <c r="G206" s="65"/>
      <c r="H206" s="69"/>
      <c r="I206" s="70"/>
      <c r="J206" s="70"/>
      <c r="K206" s="34" t="s">
        <v>65</v>
      </c>
      <c r="L206" s="77">
        <v>206</v>
      </c>
      <c r="M206" s="77"/>
      <c r="N206" s="72"/>
      <c r="O206" s="79" t="s">
        <v>301</v>
      </c>
      <c r="P206" s="81">
        <v>43741.11025462963</v>
      </c>
      <c r="Q206" s="79" t="s">
        <v>338</v>
      </c>
      <c r="R206" s="83" t="s">
        <v>356</v>
      </c>
      <c r="S206" s="79" t="s">
        <v>372</v>
      </c>
      <c r="T206" s="79" t="s">
        <v>295</v>
      </c>
      <c r="U206" s="79"/>
      <c r="V206" s="83" t="s">
        <v>407</v>
      </c>
      <c r="W206" s="81">
        <v>43741.11025462963</v>
      </c>
      <c r="X206" s="83" t="s">
        <v>461</v>
      </c>
      <c r="Y206" s="79"/>
      <c r="Z206" s="79"/>
      <c r="AA206" s="85" t="s">
        <v>526</v>
      </c>
      <c r="AB206" s="79"/>
      <c r="AC206" s="79" t="b">
        <v>0</v>
      </c>
      <c r="AD206" s="79">
        <v>7</v>
      </c>
      <c r="AE206" s="85" t="s">
        <v>552</v>
      </c>
      <c r="AF206" s="79" t="b">
        <v>0</v>
      </c>
      <c r="AG206" s="79" t="s">
        <v>560</v>
      </c>
      <c r="AH206" s="79"/>
      <c r="AI206" s="85" t="s">
        <v>552</v>
      </c>
      <c r="AJ206" s="79" t="b">
        <v>0</v>
      </c>
      <c r="AK206" s="79">
        <v>4</v>
      </c>
      <c r="AL206" s="85" t="s">
        <v>552</v>
      </c>
      <c r="AM206" s="79" t="s">
        <v>568</v>
      </c>
      <c r="AN206" s="79" t="b">
        <v>0</v>
      </c>
      <c r="AO206" s="85" t="s">
        <v>526</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1</v>
      </c>
      <c r="BC206" s="78" t="str">
        <f>REPLACE(INDEX(GroupVertices[Group],MATCH(Edges[[#This Row],[Vertex 2]],GroupVertices[Vertex],0)),1,1,"")</f>
        <v>2</v>
      </c>
      <c r="BD206" s="48">
        <v>1</v>
      </c>
      <c r="BE206" s="49">
        <v>3.7037037037037037</v>
      </c>
      <c r="BF206" s="48">
        <v>0</v>
      </c>
      <c r="BG206" s="49">
        <v>0</v>
      </c>
      <c r="BH206" s="48">
        <v>0</v>
      </c>
      <c r="BI206" s="49">
        <v>0</v>
      </c>
      <c r="BJ206" s="48">
        <v>26</v>
      </c>
      <c r="BK206" s="49">
        <v>96.29629629629629</v>
      </c>
      <c r="BL206" s="48">
        <v>27</v>
      </c>
    </row>
    <row r="207" spans="1:64" ht="15">
      <c r="A207" s="64" t="s">
        <v>226</v>
      </c>
      <c r="B207" s="64" t="s">
        <v>300</v>
      </c>
      <c r="C207" s="65" t="s">
        <v>1763</v>
      </c>
      <c r="D207" s="66">
        <v>6.5</v>
      </c>
      <c r="E207" s="67" t="s">
        <v>136</v>
      </c>
      <c r="F207" s="68">
        <v>23.5</v>
      </c>
      <c r="G207" s="65"/>
      <c r="H207" s="69"/>
      <c r="I207" s="70"/>
      <c r="J207" s="70"/>
      <c r="K207" s="34" t="s">
        <v>65</v>
      </c>
      <c r="L207" s="77">
        <v>207</v>
      </c>
      <c r="M207" s="77"/>
      <c r="N207" s="72"/>
      <c r="O207" s="79" t="s">
        <v>301</v>
      </c>
      <c r="P207" s="81">
        <v>43743.17074074074</v>
      </c>
      <c r="Q207" s="79" t="s">
        <v>332</v>
      </c>
      <c r="R207" s="83" t="s">
        <v>363</v>
      </c>
      <c r="S207" s="79" t="s">
        <v>372</v>
      </c>
      <c r="T207" s="79" t="s">
        <v>295</v>
      </c>
      <c r="U207" s="79"/>
      <c r="V207" s="83" t="s">
        <v>407</v>
      </c>
      <c r="W207" s="81">
        <v>43743.17074074074</v>
      </c>
      <c r="X207" s="83" t="s">
        <v>449</v>
      </c>
      <c r="Y207" s="79"/>
      <c r="Z207" s="79"/>
      <c r="AA207" s="85" t="s">
        <v>514</v>
      </c>
      <c r="AB207" s="85" t="s">
        <v>526</v>
      </c>
      <c r="AC207" s="79" t="b">
        <v>0</v>
      </c>
      <c r="AD207" s="79">
        <v>3</v>
      </c>
      <c r="AE207" s="85" t="s">
        <v>555</v>
      </c>
      <c r="AF207" s="79" t="b">
        <v>0</v>
      </c>
      <c r="AG207" s="79" t="s">
        <v>560</v>
      </c>
      <c r="AH207" s="79"/>
      <c r="AI207" s="85" t="s">
        <v>552</v>
      </c>
      <c r="AJ207" s="79" t="b">
        <v>0</v>
      </c>
      <c r="AK207" s="79">
        <v>2</v>
      </c>
      <c r="AL207" s="85" t="s">
        <v>552</v>
      </c>
      <c r="AM207" s="79" t="s">
        <v>568</v>
      </c>
      <c r="AN207" s="79" t="b">
        <v>0</v>
      </c>
      <c r="AO207" s="85" t="s">
        <v>526</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1</v>
      </c>
      <c r="BC207" s="78" t="str">
        <f>REPLACE(INDEX(GroupVertices[Group],MATCH(Edges[[#This Row],[Vertex 2]],GroupVertices[Vertex],0)),1,1,"")</f>
        <v>2</v>
      </c>
      <c r="BD207" s="48">
        <v>1</v>
      </c>
      <c r="BE207" s="49">
        <v>2.6315789473684212</v>
      </c>
      <c r="BF207" s="48">
        <v>0</v>
      </c>
      <c r="BG207" s="49">
        <v>0</v>
      </c>
      <c r="BH207" s="48">
        <v>0</v>
      </c>
      <c r="BI207" s="49">
        <v>0</v>
      </c>
      <c r="BJ207" s="48">
        <v>37</v>
      </c>
      <c r="BK207" s="49">
        <v>97.36842105263158</v>
      </c>
      <c r="BL207" s="48">
        <v>38</v>
      </c>
    </row>
    <row r="208" spans="1:64" ht="15">
      <c r="A208" s="64" t="s">
        <v>231</v>
      </c>
      <c r="B208" s="64" t="s">
        <v>300</v>
      </c>
      <c r="C208" s="65" t="s">
        <v>1761</v>
      </c>
      <c r="D208" s="66">
        <v>3</v>
      </c>
      <c r="E208" s="67" t="s">
        <v>132</v>
      </c>
      <c r="F208" s="68">
        <v>35</v>
      </c>
      <c r="G208" s="65"/>
      <c r="H208" s="69"/>
      <c r="I208" s="70"/>
      <c r="J208" s="70"/>
      <c r="K208" s="34" t="s">
        <v>65</v>
      </c>
      <c r="L208" s="77">
        <v>208</v>
      </c>
      <c r="M208" s="77"/>
      <c r="N208" s="72"/>
      <c r="O208" s="79" t="s">
        <v>301</v>
      </c>
      <c r="P208" s="81">
        <v>43743.181122685186</v>
      </c>
      <c r="Q208" s="79" t="s">
        <v>339</v>
      </c>
      <c r="R208" s="79"/>
      <c r="S208" s="79"/>
      <c r="T208" s="79"/>
      <c r="U208" s="79"/>
      <c r="V208" s="83" t="s">
        <v>412</v>
      </c>
      <c r="W208" s="81">
        <v>43743.181122685186</v>
      </c>
      <c r="X208" s="83" t="s">
        <v>466</v>
      </c>
      <c r="Y208" s="79"/>
      <c r="Z208" s="79"/>
      <c r="AA208" s="85" t="s">
        <v>531</v>
      </c>
      <c r="AB208" s="79"/>
      <c r="AC208" s="79" t="b">
        <v>0</v>
      </c>
      <c r="AD208" s="79">
        <v>0</v>
      </c>
      <c r="AE208" s="85" t="s">
        <v>552</v>
      </c>
      <c r="AF208" s="79" t="b">
        <v>0</v>
      </c>
      <c r="AG208" s="79" t="s">
        <v>560</v>
      </c>
      <c r="AH208" s="79"/>
      <c r="AI208" s="85" t="s">
        <v>552</v>
      </c>
      <c r="AJ208" s="79" t="b">
        <v>0</v>
      </c>
      <c r="AK208" s="79">
        <v>2</v>
      </c>
      <c r="AL208" s="85" t="s">
        <v>514</v>
      </c>
      <c r="AM208" s="79" t="s">
        <v>573</v>
      </c>
      <c r="AN208" s="79" t="b">
        <v>0</v>
      </c>
      <c r="AO208" s="85" t="s">
        <v>514</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0</v>
      </c>
      <c r="BE208" s="49">
        <v>0</v>
      </c>
      <c r="BF208" s="48">
        <v>0</v>
      </c>
      <c r="BG208" s="49">
        <v>0</v>
      </c>
      <c r="BH208" s="48">
        <v>0</v>
      </c>
      <c r="BI208" s="49">
        <v>0</v>
      </c>
      <c r="BJ208" s="48">
        <v>13</v>
      </c>
      <c r="BK208" s="49">
        <v>100</v>
      </c>
      <c r="BL208" s="48">
        <v>13</v>
      </c>
    </row>
    <row r="209" spans="1:64" ht="15">
      <c r="A209" s="64" t="s">
        <v>226</v>
      </c>
      <c r="B209" s="64" t="s">
        <v>295</v>
      </c>
      <c r="C209" s="65" t="s">
        <v>1761</v>
      </c>
      <c r="D209" s="66">
        <v>3</v>
      </c>
      <c r="E209" s="67" t="s">
        <v>132</v>
      </c>
      <c r="F209" s="68">
        <v>35</v>
      </c>
      <c r="G209" s="65"/>
      <c r="H209" s="69"/>
      <c r="I209" s="70"/>
      <c r="J209" s="70"/>
      <c r="K209" s="34" t="s">
        <v>65</v>
      </c>
      <c r="L209" s="77">
        <v>209</v>
      </c>
      <c r="M209" s="77"/>
      <c r="N209" s="72"/>
      <c r="O209" s="79" t="s">
        <v>301</v>
      </c>
      <c r="P209" s="81">
        <v>43741.11025462963</v>
      </c>
      <c r="Q209" s="79" t="s">
        <v>338</v>
      </c>
      <c r="R209" s="83" t="s">
        <v>356</v>
      </c>
      <c r="S209" s="79" t="s">
        <v>372</v>
      </c>
      <c r="T209" s="79" t="s">
        <v>295</v>
      </c>
      <c r="U209" s="79"/>
      <c r="V209" s="83" t="s">
        <v>407</v>
      </c>
      <c r="W209" s="81">
        <v>43741.11025462963</v>
      </c>
      <c r="X209" s="83" t="s">
        <v>461</v>
      </c>
      <c r="Y209" s="79"/>
      <c r="Z209" s="79"/>
      <c r="AA209" s="85" t="s">
        <v>526</v>
      </c>
      <c r="AB209" s="79"/>
      <c r="AC209" s="79" t="b">
        <v>0</v>
      </c>
      <c r="AD209" s="79">
        <v>7</v>
      </c>
      <c r="AE209" s="85" t="s">
        <v>552</v>
      </c>
      <c r="AF209" s="79" t="b">
        <v>0</v>
      </c>
      <c r="AG209" s="79" t="s">
        <v>560</v>
      </c>
      <c r="AH209" s="79"/>
      <c r="AI209" s="85" t="s">
        <v>552</v>
      </c>
      <c r="AJ209" s="79" t="b">
        <v>0</v>
      </c>
      <c r="AK209" s="79">
        <v>4</v>
      </c>
      <c r="AL209" s="85" t="s">
        <v>552</v>
      </c>
      <c r="AM209" s="79" t="s">
        <v>568</v>
      </c>
      <c r="AN209" s="79" t="b">
        <v>0</v>
      </c>
      <c r="AO209" s="85" t="s">
        <v>526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2</v>
      </c>
      <c r="BD209" s="48"/>
      <c r="BE209" s="49"/>
      <c r="BF209" s="48"/>
      <c r="BG209" s="49"/>
      <c r="BH209" s="48"/>
      <c r="BI209" s="49"/>
      <c r="BJ209" s="48"/>
      <c r="BK209" s="49"/>
      <c r="BL209" s="48"/>
    </row>
    <row r="210" spans="1:64" ht="15">
      <c r="A210" s="64" t="s">
        <v>226</v>
      </c>
      <c r="B210" s="64" t="s">
        <v>295</v>
      </c>
      <c r="C210" s="65" t="s">
        <v>1761</v>
      </c>
      <c r="D210" s="66">
        <v>3</v>
      </c>
      <c r="E210" s="67" t="s">
        <v>132</v>
      </c>
      <c r="F210" s="68">
        <v>35</v>
      </c>
      <c r="G210" s="65"/>
      <c r="H210" s="69"/>
      <c r="I210" s="70"/>
      <c r="J210" s="70"/>
      <c r="K210" s="34" t="s">
        <v>65</v>
      </c>
      <c r="L210" s="77">
        <v>210</v>
      </c>
      <c r="M210" s="77"/>
      <c r="N210" s="72"/>
      <c r="O210" s="79" t="s">
        <v>302</v>
      </c>
      <c r="P210" s="81">
        <v>43743.17074074074</v>
      </c>
      <c r="Q210" s="79" t="s">
        <v>332</v>
      </c>
      <c r="R210" s="83" t="s">
        <v>363</v>
      </c>
      <c r="S210" s="79" t="s">
        <v>372</v>
      </c>
      <c r="T210" s="79" t="s">
        <v>295</v>
      </c>
      <c r="U210" s="79"/>
      <c r="V210" s="83" t="s">
        <v>407</v>
      </c>
      <c r="W210" s="81">
        <v>43743.17074074074</v>
      </c>
      <c r="X210" s="83" t="s">
        <v>449</v>
      </c>
      <c r="Y210" s="79"/>
      <c r="Z210" s="79"/>
      <c r="AA210" s="85" t="s">
        <v>514</v>
      </c>
      <c r="AB210" s="85" t="s">
        <v>526</v>
      </c>
      <c r="AC210" s="79" t="b">
        <v>0</v>
      </c>
      <c r="AD210" s="79">
        <v>3</v>
      </c>
      <c r="AE210" s="85" t="s">
        <v>555</v>
      </c>
      <c r="AF210" s="79" t="b">
        <v>0</v>
      </c>
      <c r="AG210" s="79" t="s">
        <v>560</v>
      </c>
      <c r="AH210" s="79"/>
      <c r="AI210" s="85" t="s">
        <v>552</v>
      </c>
      <c r="AJ210" s="79" t="b">
        <v>0</v>
      </c>
      <c r="AK210" s="79">
        <v>2</v>
      </c>
      <c r="AL210" s="85" t="s">
        <v>552</v>
      </c>
      <c r="AM210" s="79" t="s">
        <v>568</v>
      </c>
      <c r="AN210" s="79" t="b">
        <v>0</v>
      </c>
      <c r="AO210" s="85" t="s">
        <v>526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2</v>
      </c>
      <c r="BD210" s="48"/>
      <c r="BE210" s="49"/>
      <c r="BF210" s="48"/>
      <c r="BG210" s="49"/>
      <c r="BH210" s="48"/>
      <c r="BI210" s="49"/>
      <c r="BJ210" s="48"/>
      <c r="BK210" s="49"/>
      <c r="BL210" s="48"/>
    </row>
    <row r="211" spans="1:64" ht="15">
      <c r="A211" s="64" t="s">
        <v>231</v>
      </c>
      <c r="B211" s="64" t="s">
        <v>295</v>
      </c>
      <c r="C211" s="65" t="s">
        <v>1766</v>
      </c>
      <c r="D211" s="66">
        <v>10</v>
      </c>
      <c r="E211" s="67" t="s">
        <v>136</v>
      </c>
      <c r="F211" s="68">
        <v>12</v>
      </c>
      <c r="G211" s="65"/>
      <c r="H211" s="69"/>
      <c r="I211" s="70"/>
      <c r="J211" s="70"/>
      <c r="K211" s="34" t="s">
        <v>65</v>
      </c>
      <c r="L211" s="77">
        <v>211</v>
      </c>
      <c r="M211" s="77"/>
      <c r="N211" s="72"/>
      <c r="O211" s="79" t="s">
        <v>301</v>
      </c>
      <c r="P211" s="81">
        <v>43742.917175925926</v>
      </c>
      <c r="Q211" s="79" t="s">
        <v>341</v>
      </c>
      <c r="R211" s="83" t="s">
        <v>366</v>
      </c>
      <c r="S211" s="79" t="s">
        <v>373</v>
      </c>
      <c r="T211" s="79" t="s">
        <v>389</v>
      </c>
      <c r="U211" s="79"/>
      <c r="V211" s="83" t="s">
        <v>412</v>
      </c>
      <c r="W211" s="81">
        <v>43742.917175925926</v>
      </c>
      <c r="X211" s="83" t="s">
        <v>469</v>
      </c>
      <c r="Y211" s="79"/>
      <c r="Z211" s="79"/>
      <c r="AA211" s="85" t="s">
        <v>534</v>
      </c>
      <c r="AB211" s="85" t="s">
        <v>551</v>
      </c>
      <c r="AC211" s="79" t="b">
        <v>0</v>
      </c>
      <c r="AD211" s="79">
        <v>2</v>
      </c>
      <c r="AE211" s="85" t="s">
        <v>559</v>
      </c>
      <c r="AF211" s="79" t="b">
        <v>1</v>
      </c>
      <c r="AG211" s="79" t="s">
        <v>561</v>
      </c>
      <c r="AH211" s="79"/>
      <c r="AI211" s="85" t="s">
        <v>526</v>
      </c>
      <c r="AJ211" s="79" t="b">
        <v>0</v>
      </c>
      <c r="AK211" s="79">
        <v>2</v>
      </c>
      <c r="AL211" s="85" t="s">
        <v>552</v>
      </c>
      <c r="AM211" s="79" t="s">
        <v>568</v>
      </c>
      <c r="AN211" s="79" t="b">
        <v>0</v>
      </c>
      <c r="AO211" s="85" t="s">
        <v>551</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231</v>
      </c>
      <c r="B212" s="64" t="s">
        <v>295</v>
      </c>
      <c r="C212" s="65" t="s">
        <v>1766</v>
      </c>
      <c r="D212" s="66">
        <v>10</v>
      </c>
      <c r="E212" s="67" t="s">
        <v>136</v>
      </c>
      <c r="F212" s="68">
        <v>12</v>
      </c>
      <c r="G212" s="65"/>
      <c r="H212" s="69"/>
      <c r="I212" s="70"/>
      <c r="J212" s="70"/>
      <c r="K212" s="34" t="s">
        <v>65</v>
      </c>
      <c r="L212" s="77">
        <v>212</v>
      </c>
      <c r="M212" s="77"/>
      <c r="N212" s="72"/>
      <c r="O212" s="79" t="s">
        <v>301</v>
      </c>
      <c r="P212" s="81">
        <v>43742.91730324074</v>
      </c>
      <c r="Q212" s="79" t="s">
        <v>342</v>
      </c>
      <c r="R212" s="83" t="s">
        <v>366</v>
      </c>
      <c r="S212" s="79" t="s">
        <v>373</v>
      </c>
      <c r="T212" s="79" t="s">
        <v>390</v>
      </c>
      <c r="U212" s="79"/>
      <c r="V212" s="83" t="s">
        <v>412</v>
      </c>
      <c r="W212" s="81">
        <v>43742.91730324074</v>
      </c>
      <c r="X212" s="83" t="s">
        <v>470</v>
      </c>
      <c r="Y212" s="79"/>
      <c r="Z212" s="79"/>
      <c r="AA212" s="85" t="s">
        <v>535</v>
      </c>
      <c r="AB212" s="79"/>
      <c r="AC212" s="79" t="b">
        <v>0</v>
      </c>
      <c r="AD212" s="79">
        <v>0</v>
      </c>
      <c r="AE212" s="85" t="s">
        <v>552</v>
      </c>
      <c r="AF212" s="79" t="b">
        <v>1</v>
      </c>
      <c r="AG212" s="79" t="s">
        <v>561</v>
      </c>
      <c r="AH212" s="79"/>
      <c r="AI212" s="85" t="s">
        <v>526</v>
      </c>
      <c r="AJ212" s="79" t="b">
        <v>0</v>
      </c>
      <c r="AK212" s="79">
        <v>2</v>
      </c>
      <c r="AL212" s="85" t="s">
        <v>534</v>
      </c>
      <c r="AM212" s="79" t="s">
        <v>568</v>
      </c>
      <c r="AN212" s="79" t="b">
        <v>0</v>
      </c>
      <c r="AO212" s="85" t="s">
        <v>534</v>
      </c>
      <c r="AP212" s="79" t="s">
        <v>176</v>
      </c>
      <c r="AQ212" s="79">
        <v>0</v>
      </c>
      <c r="AR212" s="79">
        <v>0</v>
      </c>
      <c r="AS212" s="79"/>
      <c r="AT212" s="79"/>
      <c r="AU212" s="79"/>
      <c r="AV212" s="79"/>
      <c r="AW212" s="79"/>
      <c r="AX212" s="79"/>
      <c r="AY212" s="79"/>
      <c r="AZ212" s="79"/>
      <c r="BA212">
        <v>7</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231</v>
      </c>
      <c r="B213" s="64" t="s">
        <v>295</v>
      </c>
      <c r="C213" s="65" t="s">
        <v>1766</v>
      </c>
      <c r="D213" s="66">
        <v>10</v>
      </c>
      <c r="E213" s="67" t="s">
        <v>136</v>
      </c>
      <c r="F213" s="68">
        <v>12</v>
      </c>
      <c r="G213" s="65"/>
      <c r="H213" s="69"/>
      <c r="I213" s="70"/>
      <c r="J213" s="70"/>
      <c r="K213" s="34" t="s">
        <v>65</v>
      </c>
      <c r="L213" s="77">
        <v>213</v>
      </c>
      <c r="M213" s="77"/>
      <c r="N213" s="72"/>
      <c r="O213" s="79" t="s">
        <v>301</v>
      </c>
      <c r="P213" s="81">
        <v>43743.181122685186</v>
      </c>
      <c r="Q213" s="79" t="s">
        <v>339</v>
      </c>
      <c r="R213" s="79"/>
      <c r="S213" s="79"/>
      <c r="T213" s="79"/>
      <c r="U213" s="79"/>
      <c r="V213" s="83" t="s">
        <v>412</v>
      </c>
      <c r="W213" s="81">
        <v>43743.181122685186</v>
      </c>
      <c r="X213" s="83" t="s">
        <v>466</v>
      </c>
      <c r="Y213" s="79"/>
      <c r="Z213" s="79"/>
      <c r="AA213" s="85" t="s">
        <v>531</v>
      </c>
      <c r="AB213" s="79"/>
      <c r="AC213" s="79" t="b">
        <v>0</v>
      </c>
      <c r="AD213" s="79">
        <v>0</v>
      </c>
      <c r="AE213" s="85" t="s">
        <v>552</v>
      </c>
      <c r="AF213" s="79" t="b">
        <v>0</v>
      </c>
      <c r="AG213" s="79" t="s">
        <v>560</v>
      </c>
      <c r="AH213" s="79"/>
      <c r="AI213" s="85" t="s">
        <v>552</v>
      </c>
      <c r="AJ213" s="79" t="b">
        <v>0</v>
      </c>
      <c r="AK213" s="79">
        <v>2</v>
      </c>
      <c r="AL213" s="85" t="s">
        <v>514</v>
      </c>
      <c r="AM213" s="79" t="s">
        <v>573</v>
      </c>
      <c r="AN213" s="79" t="b">
        <v>0</v>
      </c>
      <c r="AO213" s="85" t="s">
        <v>514</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231</v>
      </c>
      <c r="B214" s="64" t="s">
        <v>295</v>
      </c>
      <c r="C214" s="65" t="s">
        <v>1766</v>
      </c>
      <c r="D214" s="66">
        <v>10</v>
      </c>
      <c r="E214" s="67" t="s">
        <v>136</v>
      </c>
      <c r="F214" s="68">
        <v>12</v>
      </c>
      <c r="G214" s="65"/>
      <c r="H214" s="69"/>
      <c r="I214" s="70"/>
      <c r="J214" s="70"/>
      <c r="K214" s="34" t="s">
        <v>65</v>
      </c>
      <c r="L214" s="77">
        <v>214</v>
      </c>
      <c r="M214" s="77"/>
      <c r="N214" s="72"/>
      <c r="O214" s="79" t="s">
        <v>301</v>
      </c>
      <c r="P214" s="81">
        <v>43744.725023148145</v>
      </c>
      <c r="Q214" s="79" t="s">
        <v>343</v>
      </c>
      <c r="R214" s="83" t="s">
        <v>364</v>
      </c>
      <c r="S214" s="79" t="s">
        <v>373</v>
      </c>
      <c r="T214" s="79" t="s">
        <v>391</v>
      </c>
      <c r="U214" s="79"/>
      <c r="V214" s="83" t="s">
        <v>412</v>
      </c>
      <c r="W214" s="81">
        <v>43744.725023148145</v>
      </c>
      <c r="X214" s="83" t="s">
        <v>471</v>
      </c>
      <c r="Y214" s="79"/>
      <c r="Z214" s="79"/>
      <c r="AA214" s="85" t="s">
        <v>536</v>
      </c>
      <c r="AB214" s="85" t="s">
        <v>551</v>
      </c>
      <c r="AC214" s="79" t="b">
        <v>0</v>
      </c>
      <c r="AD214" s="79">
        <v>2</v>
      </c>
      <c r="AE214" s="85" t="s">
        <v>559</v>
      </c>
      <c r="AF214" s="79" t="b">
        <v>1</v>
      </c>
      <c r="AG214" s="79" t="s">
        <v>560</v>
      </c>
      <c r="AH214" s="79"/>
      <c r="AI214" s="85" t="s">
        <v>514</v>
      </c>
      <c r="AJ214" s="79" t="b">
        <v>0</v>
      </c>
      <c r="AK214" s="79">
        <v>3</v>
      </c>
      <c r="AL214" s="85" t="s">
        <v>552</v>
      </c>
      <c r="AM214" s="79" t="s">
        <v>568</v>
      </c>
      <c r="AN214" s="79" t="b">
        <v>0</v>
      </c>
      <c r="AO214" s="85" t="s">
        <v>551</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231</v>
      </c>
      <c r="B215" s="64" t="s">
        <v>295</v>
      </c>
      <c r="C215" s="65" t="s">
        <v>1766</v>
      </c>
      <c r="D215" s="66">
        <v>10</v>
      </c>
      <c r="E215" s="67" t="s">
        <v>136</v>
      </c>
      <c r="F215" s="68">
        <v>12</v>
      </c>
      <c r="G215" s="65"/>
      <c r="H215" s="69"/>
      <c r="I215" s="70"/>
      <c r="J215" s="70"/>
      <c r="K215" s="34" t="s">
        <v>65</v>
      </c>
      <c r="L215" s="77">
        <v>215</v>
      </c>
      <c r="M215" s="77"/>
      <c r="N215" s="72"/>
      <c r="O215" s="79" t="s">
        <v>301</v>
      </c>
      <c r="P215" s="81">
        <v>43744.72521990741</v>
      </c>
      <c r="Q215" s="79" t="s">
        <v>340</v>
      </c>
      <c r="R215" s="83" t="s">
        <v>364</v>
      </c>
      <c r="S215" s="79" t="s">
        <v>373</v>
      </c>
      <c r="T215" s="79" t="s">
        <v>388</v>
      </c>
      <c r="U215" s="79"/>
      <c r="V215" s="83" t="s">
        <v>412</v>
      </c>
      <c r="W215" s="81">
        <v>43744.72521990741</v>
      </c>
      <c r="X215" s="83" t="s">
        <v>472</v>
      </c>
      <c r="Y215" s="79"/>
      <c r="Z215" s="79"/>
      <c r="AA215" s="85" t="s">
        <v>537</v>
      </c>
      <c r="AB215" s="79"/>
      <c r="AC215" s="79" t="b">
        <v>0</v>
      </c>
      <c r="AD215" s="79">
        <v>0</v>
      </c>
      <c r="AE215" s="85" t="s">
        <v>552</v>
      </c>
      <c r="AF215" s="79" t="b">
        <v>1</v>
      </c>
      <c r="AG215" s="79" t="s">
        <v>560</v>
      </c>
      <c r="AH215" s="79"/>
      <c r="AI215" s="85" t="s">
        <v>514</v>
      </c>
      <c r="AJ215" s="79" t="b">
        <v>0</v>
      </c>
      <c r="AK215" s="79">
        <v>3</v>
      </c>
      <c r="AL215" s="85" t="s">
        <v>536</v>
      </c>
      <c r="AM215" s="79" t="s">
        <v>568</v>
      </c>
      <c r="AN215" s="79" t="b">
        <v>0</v>
      </c>
      <c r="AO215" s="85" t="s">
        <v>536</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231</v>
      </c>
      <c r="B216" s="64" t="s">
        <v>295</v>
      </c>
      <c r="C216" s="65" t="s">
        <v>1766</v>
      </c>
      <c r="D216" s="66">
        <v>10</v>
      </c>
      <c r="E216" s="67" t="s">
        <v>136</v>
      </c>
      <c r="F216" s="68">
        <v>12</v>
      </c>
      <c r="G216" s="65"/>
      <c r="H216" s="69"/>
      <c r="I216" s="70"/>
      <c r="J216" s="70"/>
      <c r="K216" s="34" t="s">
        <v>65</v>
      </c>
      <c r="L216" s="77">
        <v>216</v>
      </c>
      <c r="M216" s="77"/>
      <c r="N216" s="72"/>
      <c r="O216" s="79" t="s">
        <v>301</v>
      </c>
      <c r="P216" s="81">
        <v>43745.69509259259</v>
      </c>
      <c r="Q216" s="79" t="s">
        <v>340</v>
      </c>
      <c r="R216" s="83" t="s">
        <v>364</v>
      </c>
      <c r="S216" s="79" t="s">
        <v>373</v>
      </c>
      <c r="T216" s="79" t="s">
        <v>388</v>
      </c>
      <c r="U216" s="79"/>
      <c r="V216" s="83" t="s">
        <v>412</v>
      </c>
      <c r="W216" s="81">
        <v>43745.69509259259</v>
      </c>
      <c r="X216" s="83" t="s">
        <v>473</v>
      </c>
      <c r="Y216" s="79"/>
      <c r="Z216" s="79"/>
      <c r="AA216" s="85" t="s">
        <v>538</v>
      </c>
      <c r="AB216" s="79"/>
      <c r="AC216" s="79" t="b">
        <v>0</v>
      </c>
      <c r="AD216" s="79">
        <v>0</v>
      </c>
      <c r="AE216" s="85" t="s">
        <v>552</v>
      </c>
      <c r="AF216" s="79" t="b">
        <v>1</v>
      </c>
      <c r="AG216" s="79" t="s">
        <v>560</v>
      </c>
      <c r="AH216" s="79"/>
      <c r="AI216" s="85" t="s">
        <v>514</v>
      </c>
      <c r="AJ216" s="79" t="b">
        <v>0</v>
      </c>
      <c r="AK216" s="79">
        <v>3</v>
      </c>
      <c r="AL216" s="85" t="s">
        <v>536</v>
      </c>
      <c r="AM216" s="79" t="s">
        <v>568</v>
      </c>
      <c r="AN216" s="79" t="b">
        <v>0</v>
      </c>
      <c r="AO216" s="85" t="s">
        <v>536</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231</v>
      </c>
      <c r="B217" s="64" t="s">
        <v>295</v>
      </c>
      <c r="C217" s="65" t="s">
        <v>1766</v>
      </c>
      <c r="D217" s="66">
        <v>10</v>
      </c>
      <c r="E217" s="67" t="s">
        <v>136</v>
      </c>
      <c r="F217" s="68">
        <v>12</v>
      </c>
      <c r="G217" s="65"/>
      <c r="H217" s="69"/>
      <c r="I217" s="70"/>
      <c r="J217" s="70"/>
      <c r="K217" s="34" t="s">
        <v>65</v>
      </c>
      <c r="L217" s="77">
        <v>217</v>
      </c>
      <c r="M217" s="77"/>
      <c r="N217" s="72"/>
      <c r="O217" s="79" t="s">
        <v>301</v>
      </c>
      <c r="P217" s="81">
        <v>43746.95990740741</v>
      </c>
      <c r="Q217" s="79" t="s">
        <v>342</v>
      </c>
      <c r="R217" s="83" t="s">
        <v>366</v>
      </c>
      <c r="S217" s="79" t="s">
        <v>373</v>
      </c>
      <c r="T217" s="79" t="s">
        <v>390</v>
      </c>
      <c r="U217" s="79"/>
      <c r="V217" s="83" t="s">
        <v>412</v>
      </c>
      <c r="W217" s="81">
        <v>43746.95990740741</v>
      </c>
      <c r="X217" s="83" t="s">
        <v>474</v>
      </c>
      <c r="Y217" s="79"/>
      <c r="Z217" s="79"/>
      <c r="AA217" s="85" t="s">
        <v>539</v>
      </c>
      <c r="AB217" s="79"/>
      <c r="AC217" s="79" t="b">
        <v>0</v>
      </c>
      <c r="AD217" s="79">
        <v>0</v>
      </c>
      <c r="AE217" s="85" t="s">
        <v>552</v>
      </c>
      <c r="AF217" s="79" t="b">
        <v>1</v>
      </c>
      <c r="AG217" s="79" t="s">
        <v>561</v>
      </c>
      <c r="AH217" s="79"/>
      <c r="AI217" s="85" t="s">
        <v>526</v>
      </c>
      <c r="AJ217" s="79" t="b">
        <v>0</v>
      </c>
      <c r="AK217" s="79">
        <v>2</v>
      </c>
      <c r="AL217" s="85" t="s">
        <v>534</v>
      </c>
      <c r="AM217" s="79" t="s">
        <v>568</v>
      </c>
      <c r="AN217" s="79" t="b">
        <v>0</v>
      </c>
      <c r="AO217" s="85" t="s">
        <v>534</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231</v>
      </c>
      <c r="B218" s="64" t="s">
        <v>296</v>
      </c>
      <c r="C218" s="65" t="s">
        <v>1767</v>
      </c>
      <c r="D218" s="66">
        <v>8.833333333333332</v>
      </c>
      <c r="E218" s="67" t="s">
        <v>136</v>
      </c>
      <c r="F218" s="68">
        <v>15.833333333333332</v>
      </c>
      <c r="G218" s="65"/>
      <c r="H218" s="69"/>
      <c r="I218" s="70"/>
      <c r="J218" s="70"/>
      <c r="K218" s="34" t="s">
        <v>65</v>
      </c>
      <c r="L218" s="77">
        <v>218</v>
      </c>
      <c r="M218" s="77"/>
      <c r="N218" s="72"/>
      <c r="O218" s="79" t="s">
        <v>301</v>
      </c>
      <c r="P218" s="81">
        <v>43742.917175925926</v>
      </c>
      <c r="Q218" s="79" t="s">
        <v>341</v>
      </c>
      <c r="R218" s="83" t="s">
        <v>366</v>
      </c>
      <c r="S218" s="79" t="s">
        <v>373</v>
      </c>
      <c r="T218" s="79" t="s">
        <v>389</v>
      </c>
      <c r="U218" s="79"/>
      <c r="V218" s="83" t="s">
        <v>412</v>
      </c>
      <c r="W218" s="81">
        <v>43742.917175925926</v>
      </c>
      <c r="X218" s="83" t="s">
        <v>469</v>
      </c>
      <c r="Y218" s="79"/>
      <c r="Z218" s="79"/>
      <c r="AA218" s="85" t="s">
        <v>534</v>
      </c>
      <c r="AB218" s="85" t="s">
        <v>551</v>
      </c>
      <c r="AC218" s="79" t="b">
        <v>0</v>
      </c>
      <c r="AD218" s="79">
        <v>2</v>
      </c>
      <c r="AE218" s="85" t="s">
        <v>559</v>
      </c>
      <c r="AF218" s="79" t="b">
        <v>1</v>
      </c>
      <c r="AG218" s="79" t="s">
        <v>561</v>
      </c>
      <c r="AH218" s="79"/>
      <c r="AI218" s="85" t="s">
        <v>526</v>
      </c>
      <c r="AJ218" s="79" t="b">
        <v>0</v>
      </c>
      <c r="AK218" s="79">
        <v>2</v>
      </c>
      <c r="AL218" s="85" t="s">
        <v>552</v>
      </c>
      <c r="AM218" s="79" t="s">
        <v>568</v>
      </c>
      <c r="AN218" s="79" t="b">
        <v>0</v>
      </c>
      <c r="AO218" s="85" t="s">
        <v>551</v>
      </c>
      <c r="AP218" s="79" t="s">
        <v>176</v>
      </c>
      <c r="AQ218" s="79">
        <v>0</v>
      </c>
      <c r="AR218" s="79">
        <v>0</v>
      </c>
      <c r="AS218" s="79"/>
      <c r="AT218" s="79"/>
      <c r="AU218" s="79"/>
      <c r="AV218" s="79"/>
      <c r="AW218" s="79"/>
      <c r="AX218" s="79"/>
      <c r="AY218" s="79"/>
      <c r="AZ218" s="79"/>
      <c r="BA218">
        <v>6</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231</v>
      </c>
      <c r="B219" s="64" t="s">
        <v>296</v>
      </c>
      <c r="C219" s="65" t="s">
        <v>1767</v>
      </c>
      <c r="D219" s="66">
        <v>8.833333333333332</v>
      </c>
      <c r="E219" s="67" t="s">
        <v>136</v>
      </c>
      <c r="F219" s="68">
        <v>15.833333333333332</v>
      </c>
      <c r="G219" s="65"/>
      <c r="H219" s="69"/>
      <c r="I219" s="70"/>
      <c r="J219" s="70"/>
      <c r="K219" s="34" t="s">
        <v>65</v>
      </c>
      <c r="L219" s="77">
        <v>219</v>
      </c>
      <c r="M219" s="77"/>
      <c r="N219" s="72"/>
      <c r="O219" s="79" t="s">
        <v>301</v>
      </c>
      <c r="P219" s="81">
        <v>43742.91730324074</v>
      </c>
      <c r="Q219" s="79" t="s">
        <v>342</v>
      </c>
      <c r="R219" s="83" t="s">
        <v>366</v>
      </c>
      <c r="S219" s="79" t="s">
        <v>373</v>
      </c>
      <c r="T219" s="79" t="s">
        <v>390</v>
      </c>
      <c r="U219" s="79"/>
      <c r="V219" s="83" t="s">
        <v>412</v>
      </c>
      <c r="W219" s="81">
        <v>43742.91730324074</v>
      </c>
      <c r="X219" s="83" t="s">
        <v>470</v>
      </c>
      <c r="Y219" s="79"/>
      <c r="Z219" s="79"/>
      <c r="AA219" s="85" t="s">
        <v>535</v>
      </c>
      <c r="AB219" s="79"/>
      <c r="AC219" s="79" t="b">
        <v>0</v>
      </c>
      <c r="AD219" s="79">
        <v>0</v>
      </c>
      <c r="AE219" s="85" t="s">
        <v>552</v>
      </c>
      <c r="AF219" s="79" t="b">
        <v>1</v>
      </c>
      <c r="AG219" s="79" t="s">
        <v>561</v>
      </c>
      <c r="AH219" s="79"/>
      <c r="AI219" s="85" t="s">
        <v>526</v>
      </c>
      <c r="AJ219" s="79" t="b">
        <v>0</v>
      </c>
      <c r="AK219" s="79">
        <v>2</v>
      </c>
      <c r="AL219" s="85" t="s">
        <v>534</v>
      </c>
      <c r="AM219" s="79" t="s">
        <v>568</v>
      </c>
      <c r="AN219" s="79" t="b">
        <v>0</v>
      </c>
      <c r="AO219" s="85" t="s">
        <v>534</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231</v>
      </c>
      <c r="B220" s="64" t="s">
        <v>296</v>
      </c>
      <c r="C220" s="65" t="s">
        <v>1767</v>
      </c>
      <c r="D220" s="66">
        <v>8.833333333333332</v>
      </c>
      <c r="E220" s="67" t="s">
        <v>136</v>
      </c>
      <c r="F220" s="68">
        <v>15.833333333333332</v>
      </c>
      <c r="G220" s="65"/>
      <c r="H220" s="69"/>
      <c r="I220" s="70"/>
      <c r="J220" s="70"/>
      <c r="K220" s="34" t="s">
        <v>65</v>
      </c>
      <c r="L220" s="77">
        <v>220</v>
      </c>
      <c r="M220" s="77"/>
      <c r="N220" s="72"/>
      <c r="O220" s="79" t="s">
        <v>301</v>
      </c>
      <c r="P220" s="81">
        <v>43744.725023148145</v>
      </c>
      <c r="Q220" s="79" t="s">
        <v>343</v>
      </c>
      <c r="R220" s="83" t="s">
        <v>364</v>
      </c>
      <c r="S220" s="79" t="s">
        <v>373</v>
      </c>
      <c r="T220" s="79" t="s">
        <v>391</v>
      </c>
      <c r="U220" s="79"/>
      <c r="V220" s="83" t="s">
        <v>412</v>
      </c>
      <c r="W220" s="81">
        <v>43744.725023148145</v>
      </c>
      <c r="X220" s="83" t="s">
        <v>471</v>
      </c>
      <c r="Y220" s="79"/>
      <c r="Z220" s="79"/>
      <c r="AA220" s="85" t="s">
        <v>536</v>
      </c>
      <c r="AB220" s="85" t="s">
        <v>551</v>
      </c>
      <c r="AC220" s="79" t="b">
        <v>0</v>
      </c>
      <c r="AD220" s="79">
        <v>2</v>
      </c>
      <c r="AE220" s="85" t="s">
        <v>559</v>
      </c>
      <c r="AF220" s="79" t="b">
        <v>1</v>
      </c>
      <c r="AG220" s="79" t="s">
        <v>560</v>
      </c>
      <c r="AH220" s="79"/>
      <c r="AI220" s="85" t="s">
        <v>514</v>
      </c>
      <c r="AJ220" s="79" t="b">
        <v>0</v>
      </c>
      <c r="AK220" s="79">
        <v>3</v>
      </c>
      <c r="AL220" s="85" t="s">
        <v>552</v>
      </c>
      <c r="AM220" s="79" t="s">
        <v>568</v>
      </c>
      <c r="AN220" s="79" t="b">
        <v>0</v>
      </c>
      <c r="AO220" s="85" t="s">
        <v>551</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231</v>
      </c>
      <c r="B221" s="64" t="s">
        <v>296</v>
      </c>
      <c r="C221" s="65" t="s">
        <v>1767</v>
      </c>
      <c r="D221" s="66">
        <v>8.833333333333332</v>
      </c>
      <c r="E221" s="67" t="s">
        <v>136</v>
      </c>
      <c r="F221" s="68">
        <v>15.833333333333332</v>
      </c>
      <c r="G221" s="65"/>
      <c r="H221" s="69"/>
      <c r="I221" s="70"/>
      <c r="J221" s="70"/>
      <c r="K221" s="34" t="s">
        <v>65</v>
      </c>
      <c r="L221" s="77">
        <v>221</v>
      </c>
      <c r="M221" s="77"/>
      <c r="N221" s="72"/>
      <c r="O221" s="79" t="s">
        <v>301</v>
      </c>
      <c r="P221" s="81">
        <v>43744.72521990741</v>
      </c>
      <c r="Q221" s="79" t="s">
        <v>340</v>
      </c>
      <c r="R221" s="83" t="s">
        <v>364</v>
      </c>
      <c r="S221" s="79" t="s">
        <v>373</v>
      </c>
      <c r="T221" s="79" t="s">
        <v>388</v>
      </c>
      <c r="U221" s="79"/>
      <c r="V221" s="83" t="s">
        <v>412</v>
      </c>
      <c r="W221" s="81">
        <v>43744.72521990741</v>
      </c>
      <c r="X221" s="83" t="s">
        <v>472</v>
      </c>
      <c r="Y221" s="79"/>
      <c r="Z221" s="79"/>
      <c r="AA221" s="85" t="s">
        <v>537</v>
      </c>
      <c r="AB221" s="79"/>
      <c r="AC221" s="79" t="b">
        <v>0</v>
      </c>
      <c r="AD221" s="79">
        <v>0</v>
      </c>
      <c r="AE221" s="85" t="s">
        <v>552</v>
      </c>
      <c r="AF221" s="79" t="b">
        <v>1</v>
      </c>
      <c r="AG221" s="79" t="s">
        <v>560</v>
      </c>
      <c r="AH221" s="79"/>
      <c r="AI221" s="85" t="s">
        <v>514</v>
      </c>
      <c r="AJ221" s="79" t="b">
        <v>0</v>
      </c>
      <c r="AK221" s="79">
        <v>3</v>
      </c>
      <c r="AL221" s="85" t="s">
        <v>536</v>
      </c>
      <c r="AM221" s="79" t="s">
        <v>568</v>
      </c>
      <c r="AN221" s="79" t="b">
        <v>0</v>
      </c>
      <c r="AO221" s="85" t="s">
        <v>536</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231</v>
      </c>
      <c r="B222" s="64" t="s">
        <v>296</v>
      </c>
      <c r="C222" s="65" t="s">
        <v>1767</v>
      </c>
      <c r="D222" s="66">
        <v>8.833333333333332</v>
      </c>
      <c r="E222" s="67" t="s">
        <v>136</v>
      </c>
      <c r="F222" s="68">
        <v>15.833333333333332</v>
      </c>
      <c r="G222" s="65"/>
      <c r="H222" s="69"/>
      <c r="I222" s="70"/>
      <c r="J222" s="70"/>
      <c r="K222" s="34" t="s">
        <v>65</v>
      </c>
      <c r="L222" s="77">
        <v>222</v>
      </c>
      <c r="M222" s="77"/>
      <c r="N222" s="72"/>
      <c r="O222" s="79" t="s">
        <v>301</v>
      </c>
      <c r="P222" s="81">
        <v>43745.69509259259</v>
      </c>
      <c r="Q222" s="79" t="s">
        <v>340</v>
      </c>
      <c r="R222" s="83" t="s">
        <v>364</v>
      </c>
      <c r="S222" s="79" t="s">
        <v>373</v>
      </c>
      <c r="T222" s="79" t="s">
        <v>388</v>
      </c>
      <c r="U222" s="79"/>
      <c r="V222" s="83" t="s">
        <v>412</v>
      </c>
      <c r="W222" s="81">
        <v>43745.69509259259</v>
      </c>
      <c r="X222" s="83" t="s">
        <v>473</v>
      </c>
      <c r="Y222" s="79"/>
      <c r="Z222" s="79"/>
      <c r="AA222" s="85" t="s">
        <v>538</v>
      </c>
      <c r="AB222" s="79"/>
      <c r="AC222" s="79" t="b">
        <v>0</v>
      </c>
      <c r="AD222" s="79">
        <v>0</v>
      </c>
      <c r="AE222" s="85" t="s">
        <v>552</v>
      </c>
      <c r="AF222" s="79" t="b">
        <v>1</v>
      </c>
      <c r="AG222" s="79" t="s">
        <v>560</v>
      </c>
      <c r="AH222" s="79"/>
      <c r="AI222" s="85" t="s">
        <v>514</v>
      </c>
      <c r="AJ222" s="79" t="b">
        <v>0</v>
      </c>
      <c r="AK222" s="79">
        <v>3</v>
      </c>
      <c r="AL222" s="85" t="s">
        <v>536</v>
      </c>
      <c r="AM222" s="79" t="s">
        <v>568</v>
      </c>
      <c r="AN222" s="79" t="b">
        <v>0</v>
      </c>
      <c r="AO222" s="85" t="s">
        <v>536</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231</v>
      </c>
      <c r="B223" s="64" t="s">
        <v>296</v>
      </c>
      <c r="C223" s="65" t="s">
        <v>1767</v>
      </c>
      <c r="D223" s="66">
        <v>8.833333333333332</v>
      </c>
      <c r="E223" s="67" t="s">
        <v>136</v>
      </c>
      <c r="F223" s="68">
        <v>15.833333333333332</v>
      </c>
      <c r="G223" s="65"/>
      <c r="H223" s="69"/>
      <c r="I223" s="70"/>
      <c r="J223" s="70"/>
      <c r="K223" s="34" t="s">
        <v>65</v>
      </c>
      <c r="L223" s="77">
        <v>223</v>
      </c>
      <c r="M223" s="77"/>
      <c r="N223" s="72"/>
      <c r="O223" s="79" t="s">
        <v>301</v>
      </c>
      <c r="P223" s="81">
        <v>43746.95990740741</v>
      </c>
      <c r="Q223" s="79" t="s">
        <v>342</v>
      </c>
      <c r="R223" s="83" t="s">
        <v>366</v>
      </c>
      <c r="S223" s="79" t="s">
        <v>373</v>
      </c>
      <c r="T223" s="79" t="s">
        <v>390</v>
      </c>
      <c r="U223" s="79"/>
      <c r="V223" s="83" t="s">
        <v>412</v>
      </c>
      <c r="W223" s="81">
        <v>43746.95990740741</v>
      </c>
      <c r="X223" s="83" t="s">
        <v>474</v>
      </c>
      <c r="Y223" s="79"/>
      <c r="Z223" s="79"/>
      <c r="AA223" s="85" t="s">
        <v>539</v>
      </c>
      <c r="AB223" s="79"/>
      <c r="AC223" s="79" t="b">
        <v>0</v>
      </c>
      <c r="AD223" s="79">
        <v>0</v>
      </c>
      <c r="AE223" s="85" t="s">
        <v>552</v>
      </c>
      <c r="AF223" s="79" t="b">
        <v>1</v>
      </c>
      <c r="AG223" s="79" t="s">
        <v>561</v>
      </c>
      <c r="AH223" s="79"/>
      <c r="AI223" s="85" t="s">
        <v>526</v>
      </c>
      <c r="AJ223" s="79" t="b">
        <v>0</v>
      </c>
      <c r="AK223" s="79">
        <v>2</v>
      </c>
      <c r="AL223" s="85" t="s">
        <v>534</v>
      </c>
      <c r="AM223" s="79" t="s">
        <v>568</v>
      </c>
      <c r="AN223" s="79" t="b">
        <v>0</v>
      </c>
      <c r="AO223" s="85" t="s">
        <v>534</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231</v>
      </c>
      <c r="B224" s="64" t="s">
        <v>297</v>
      </c>
      <c r="C224" s="65" t="s">
        <v>1762</v>
      </c>
      <c r="D224" s="66">
        <v>4.166666666666667</v>
      </c>
      <c r="E224" s="67" t="s">
        <v>136</v>
      </c>
      <c r="F224" s="68">
        <v>31.166666666666668</v>
      </c>
      <c r="G224" s="65"/>
      <c r="H224" s="69"/>
      <c r="I224" s="70"/>
      <c r="J224" s="70"/>
      <c r="K224" s="34" t="s">
        <v>65</v>
      </c>
      <c r="L224" s="77">
        <v>224</v>
      </c>
      <c r="M224" s="77"/>
      <c r="N224" s="72"/>
      <c r="O224" s="79" t="s">
        <v>302</v>
      </c>
      <c r="P224" s="81">
        <v>43742.917175925926</v>
      </c>
      <c r="Q224" s="79" t="s">
        <v>341</v>
      </c>
      <c r="R224" s="83" t="s">
        <v>366</v>
      </c>
      <c r="S224" s="79" t="s">
        <v>373</v>
      </c>
      <c r="T224" s="79" t="s">
        <v>389</v>
      </c>
      <c r="U224" s="79"/>
      <c r="V224" s="83" t="s">
        <v>412</v>
      </c>
      <c r="W224" s="81">
        <v>43742.917175925926</v>
      </c>
      <c r="X224" s="83" t="s">
        <v>469</v>
      </c>
      <c r="Y224" s="79"/>
      <c r="Z224" s="79"/>
      <c r="AA224" s="85" t="s">
        <v>534</v>
      </c>
      <c r="AB224" s="85" t="s">
        <v>551</v>
      </c>
      <c r="AC224" s="79" t="b">
        <v>0</v>
      </c>
      <c r="AD224" s="79">
        <v>2</v>
      </c>
      <c r="AE224" s="85" t="s">
        <v>559</v>
      </c>
      <c r="AF224" s="79" t="b">
        <v>1</v>
      </c>
      <c r="AG224" s="79" t="s">
        <v>561</v>
      </c>
      <c r="AH224" s="79"/>
      <c r="AI224" s="85" t="s">
        <v>526</v>
      </c>
      <c r="AJ224" s="79" t="b">
        <v>0</v>
      </c>
      <c r="AK224" s="79">
        <v>2</v>
      </c>
      <c r="AL224" s="85" t="s">
        <v>552</v>
      </c>
      <c r="AM224" s="79" t="s">
        <v>568</v>
      </c>
      <c r="AN224" s="79" t="b">
        <v>0</v>
      </c>
      <c r="AO224" s="85" t="s">
        <v>551</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29</v>
      </c>
      <c r="BK224" s="49">
        <v>100</v>
      </c>
      <c r="BL224" s="48">
        <v>29</v>
      </c>
    </row>
    <row r="225" spans="1:64" ht="15">
      <c r="A225" s="64" t="s">
        <v>231</v>
      </c>
      <c r="B225" s="64" t="s">
        <v>297</v>
      </c>
      <c r="C225" s="65" t="s">
        <v>1763</v>
      </c>
      <c r="D225" s="66">
        <v>6.5</v>
      </c>
      <c r="E225" s="67" t="s">
        <v>136</v>
      </c>
      <c r="F225" s="68">
        <v>23.5</v>
      </c>
      <c r="G225" s="65"/>
      <c r="H225" s="69"/>
      <c r="I225" s="70"/>
      <c r="J225" s="70"/>
      <c r="K225" s="34" t="s">
        <v>65</v>
      </c>
      <c r="L225" s="77">
        <v>225</v>
      </c>
      <c r="M225" s="77"/>
      <c r="N225" s="72"/>
      <c r="O225" s="79" t="s">
        <v>301</v>
      </c>
      <c r="P225" s="81">
        <v>43742.91730324074</v>
      </c>
      <c r="Q225" s="79" t="s">
        <v>342</v>
      </c>
      <c r="R225" s="83" t="s">
        <v>366</v>
      </c>
      <c r="S225" s="79" t="s">
        <v>373</v>
      </c>
      <c r="T225" s="79" t="s">
        <v>390</v>
      </c>
      <c r="U225" s="79"/>
      <c r="V225" s="83" t="s">
        <v>412</v>
      </c>
      <c r="W225" s="81">
        <v>43742.91730324074</v>
      </c>
      <c r="X225" s="83" t="s">
        <v>470</v>
      </c>
      <c r="Y225" s="79"/>
      <c r="Z225" s="79"/>
      <c r="AA225" s="85" t="s">
        <v>535</v>
      </c>
      <c r="AB225" s="79"/>
      <c r="AC225" s="79" t="b">
        <v>0</v>
      </c>
      <c r="AD225" s="79">
        <v>0</v>
      </c>
      <c r="AE225" s="85" t="s">
        <v>552</v>
      </c>
      <c r="AF225" s="79" t="b">
        <v>1</v>
      </c>
      <c r="AG225" s="79" t="s">
        <v>561</v>
      </c>
      <c r="AH225" s="79"/>
      <c r="AI225" s="85" t="s">
        <v>526</v>
      </c>
      <c r="AJ225" s="79" t="b">
        <v>0</v>
      </c>
      <c r="AK225" s="79">
        <v>2</v>
      </c>
      <c r="AL225" s="85" t="s">
        <v>534</v>
      </c>
      <c r="AM225" s="79" t="s">
        <v>568</v>
      </c>
      <c r="AN225" s="79" t="b">
        <v>0</v>
      </c>
      <c r="AO225" s="85" t="s">
        <v>534</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12</v>
      </c>
      <c r="BK225" s="49">
        <v>100</v>
      </c>
      <c r="BL225" s="48">
        <v>12</v>
      </c>
    </row>
    <row r="226" spans="1:64" ht="15">
      <c r="A226" s="64" t="s">
        <v>231</v>
      </c>
      <c r="B226" s="64" t="s">
        <v>297</v>
      </c>
      <c r="C226" s="65" t="s">
        <v>1762</v>
      </c>
      <c r="D226" s="66">
        <v>4.166666666666667</v>
      </c>
      <c r="E226" s="67" t="s">
        <v>136</v>
      </c>
      <c r="F226" s="68">
        <v>31.166666666666668</v>
      </c>
      <c r="G226" s="65"/>
      <c r="H226" s="69"/>
      <c r="I226" s="70"/>
      <c r="J226" s="70"/>
      <c r="K226" s="34" t="s">
        <v>65</v>
      </c>
      <c r="L226" s="77">
        <v>226</v>
      </c>
      <c r="M226" s="77"/>
      <c r="N226" s="72"/>
      <c r="O226" s="79" t="s">
        <v>302</v>
      </c>
      <c r="P226" s="81">
        <v>43744.725023148145</v>
      </c>
      <c r="Q226" s="79" t="s">
        <v>343</v>
      </c>
      <c r="R226" s="83" t="s">
        <v>364</v>
      </c>
      <c r="S226" s="79" t="s">
        <v>373</v>
      </c>
      <c r="T226" s="79" t="s">
        <v>391</v>
      </c>
      <c r="U226" s="79"/>
      <c r="V226" s="83" t="s">
        <v>412</v>
      </c>
      <c r="W226" s="81">
        <v>43744.725023148145</v>
      </c>
      <c r="X226" s="83" t="s">
        <v>471</v>
      </c>
      <c r="Y226" s="79"/>
      <c r="Z226" s="79"/>
      <c r="AA226" s="85" t="s">
        <v>536</v>
      </c>
      <c r="AB226" s="85" t="s">
        <v>551</v>
      </c>
      <c r="AC226" s="79" t="b">
        <v>0</v>
      </c>
      <c r="AD226" s="79">
        <v>2</v>
      </c>
      <c r="AE226" s="85" t="s">
        <v>559</v>
      </c>
      <c r="AF226" s="79" t="b">
        <v>1</v>
      </c>
      <c r="AG226" s="79" t="s">
        <v>560</v>
      </c>
      <c r="AH226" s="79"/>
      <c r="AI226" s="85" t="s">
        <v>514</v>
      </c>
      <c r="AJ226" s="79" t="b">
        <v>0</v>
      </c>
      <c r="AK226" s="79">
        <v>3</v>
      </c>
      <c r="AL226" s="85" t="s">
        <v>552</v>
      </c>
      <c r="AM226" s="79" t="s">
        <v>568</v>
      </c>
      <c r="AN226" s="79" t="b">
        <v>0</v>
      </c>
      <c r="AO226" s="85" t="s">
        <v>551</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31</v>
      </c>
      <c r="BK226" s="49">
        <v>100</v>
      </c>
      <c r="BL226" s="48">
        <v>31</v>
      </c>
    </row>
    <row r="227" spans="1:64" ht="15">
      <c r="A227" s="64" t="s">
        <v>231</v>
      </c>
      <c r="B227" s="64" t="s">
        <v>297</v>
      </c>
      <c r="C227" s="65" t="s">
        <v>1763</v>
      </c>
      <c r="D227" s="66">
        <v>6.5</v>
      </c>
      <c r="E227" s="67" t="s">
        <v>136</v>
      </c>
      <c r="F227" s="68">
        <v>23.5</v>
      </c>
      <c r="G227" s="65"/>
      <c r="H227" s="69"/>
      <c r="I227" s="70"/>
      <c r="J227" s="70"/>
      <c r="K227" s="34" t="s">
        <v>65</v>
      </c>
      <c r="L227" s="77">
        <v>227</v>
      </c>
      <c r="M227" s="77"/>
      <c r="N227" s="72"/>
      <c r="O227" s="79" t="s">
        <v>301</v>
      </c>
      <c r="P227" s="81">
        <v>43744.72521990741</v>
      </c>
      <c r="Q227" s="79" t="s">
        <v>340</v>
      </c>
      <c r="R227" s="83" t="s">
        <v>364</v>
      </c>
      <c r="S227" s="79" t="s">
        <v>373</v>
      </c>
      <c r="T227" s="79" t="s">
        <v>388</v>
      </c>
      <c r="U227" s="79"/>
      <c r="V227" s="83" t="s">
        <v>412</v>
      </c>
      <c r="W227" s="81">
        <v>43744.72521990741</v>
      </c>
      <c r="X227" s="83" t="s">
        <v>472</v>
      </c>
      <c r="Y227" s="79"/>
      <c r="Z227" s="79"/>
      <c r="AA227" s="85" t="s">
        <v>537</v>
      </c>
      <c r="AB227" s="79"/>
      <c r="AC227" s="79" t="b">
        <v>0</v>
      </c>
      <c r="AD227" s="79">
        <v>0</v>
      </c>
      <c r="AE227" s="85" t="s">
        <v>552</v>
      </c>
      <c r="AF227" s="79" t="b">
        <v>1</v>
      </c>
      <c r="AG227" s="79" t="s">
        <v>560</v>
      </c>
      <c r="AH227" s="79"/>
      <c r="AI227" s="85" t="s">
        <v>514</v>
      </c>
      <c r="AJ227" s="79" t="b">
        <v>0</v>
      </c>
      <c r="AK227" s="79">
        <v>3</v>
      </c>
      <c r="AL227" s="85" t="s">
        <v>536</v>
      </c>
      <c r="AM227" s="79" t="s">
        <v>568</v>
      </c>
      <c r="AN227" s="79" t="b">
        <v>0</v>
      </c>
      <c r="AO227" s="85" t="s">
        <v>536</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13</v>
      </c>
      <c r="BK227" s="49">
        <v>100</v>
      </c>
      <c r="BL227" s="48">
        <v>13</v>
      </c>
    </row>
    <row r="228" spans="1:64" ht="15">
      <c r="A228" s="64" t="s">
        <v>231</v>
      </c>
      <c r="B228" s="64" t="s">
        <v>297</v>
      </c>
      <c r="C228" s="65" t="s">
        <v>1763</v>
      </c>
      <c r="D228" s="66">
        <v>6.5</v>
      </c>
      <c r="E228" s="67" t="s">
        <v>136</v>
      </c>
      <c r="F228" s="68">
        <v>23.5</v>
      </c>
      <c r="G228" s="65"/>
      <c r="H228" s="69"/>
      <c r="I228" s="70"/>
      <c r="J228" s="70"/>
      <c r="K228" s="34" t="s">
        <v>65</v>
      </c>
      <c r="L228" s="77">
        <v>228</v>
      </c>
      <c r="M228" s="77"/>
      <c r="N228" s="72"/>
      <c r="O228" s="79" t="s">
        <v>301</v>
      </c>
      <c r="P228" s="81">
        <v>43745.69509259259</v>
      </c>
      <c r="Q228" s="79" t="s">
        <v>340</v>
      </c>
      <c r="R228" s="83" t="s">
        <v>364</v>
      </c>
      <c r="S228" s="79" t="s">
        <v>373</v>
      </c>
      <c r="T228" s="79" t="s">
        <v>388</v>
      </c>
      <c r="U228" s="79"/>
      <c r="V228" s="83" t="s">
        <v>412</v>
      </c>
      <c r="W228" s="81">
        <v>43745.69509259259</v>
      </c>
      <c r="X228" s="83" t="s">
        <v>473</v>
      </c>
      <c r="Y228" s="79"/>
      <c r="Z228" s="79"/>
      <c r="AA228" s="85" t="s">
        <v>538</v>
      </c>
      <c r="AB228" s="79"/>
      <c r="AC228" s="79" t="b">
        <v>0</v>
      </c>
      <c r="AD228" s="79">
        <v>0</v>
      </c>
      <c r="AE228" s="85" t="s">
        <v>552</v>
      </c>
      <c r="AF228" s="79" t="b">
        <v>1</v>
      </c>
      <c r="AG228" s="79" t="s">
        <v>560</v>
      </c>
      <c r="AH228" s="79"/>
      <c r="AI228" s="85" t="s">
        <v>514</v>
      </c>
      <c r="AJ228" s="79" t="b">
        <v>0</v>
      </c>
      <c r="AK228" s="79">
        <v>3</v>
      </c>
      <c r="AL228" s="85" t="s">
        <v>536</v>
      </c>
      <c r="AM228" s="79" t="s">
        <v>568</v>
      </c>
      <c r="AN228" s="79" t="b">
        <v>0</v>
      </c>
      <c r="AO228" s="85" t="s">
        <v>536</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13</v>
      </c>
      <c r="BK228" s="49">
        <v>100</v>
      </c>
      <c r="BL228" s="48">
        <v>13</v>
      </c>
    </row>
    <row r="229" spans="1:64" ht="15">
      <c r="A229" s="64" t="s">
        <v>231</v>
      </c>
      <c r="B229" s="64" t="s">
        <v>297</v>
      </c>
      <c r="C229" s="65" t="s">
        <v>1763</v>
      </c>
      <c r="D229" s="66">
        <v>6.5</v>
      </c>
      <c r="E229" s="67" t="s">
        <v>136</v>
      </c>
      <c r="F229" s="68">
        <v>23.5</v>
      </c>
      <c r="G229" s="65"/>
      <c r="H229" s="69"/>
      <c r="I229" s="70"/>
      <c r="J229" s="70"/>
      <c r="K229" s="34" t="s">
        <v>65</v>
      </c>
      <c r="L229" s="77">
        <v>229</v>
      </c>
      <c r="M229" s="77"/>
      <c r="N229" s="72"/>
      <c r="O229" s="79" t="s">
        <v>301</v>
      </c>
      <c r="P229" s="81">
        <v>43746.95990740741</v>
      </c>
      <c r="Q229" s="79" t="s">
        <v>342</v>
      </c>
      <c r="R229" s="83" t="s">
        <v>366</v>
      </c>
      <c r="S229" s="79" t="s">
        <v>373</v>
      </c>
      <c r="T229" s="79" t="s">
        <v>390</v>
      </c>
      <c r="U229" s="79"/>
      <c r="V229" s="83" t="s">
        <v>412</v>
      </c>
      <c r="W229" s="81">
        <v>43746.95990740741</v>
      </c>
      <c r="X229" s="83" t="s">
        <v>474</v>
      </c>
      <c r="Y229" s="79"/>
      <c r="Z229" s="79"/>
      <c r="AA229" s="85" t="s">
        <v>539</v>
      </c>
      <c r="AB229" s="79"/>
      <c r="AC229" s="79" t="b">
        <v>0</v>
      </c>
      <c r="AD229" s="79">
        <v>0</v>
      </c>
      <c r="AE229" s="85" t="s">
        <v>552</v>
      </c>
      <c r="AF229" s="79" t="b">
        <v>1</v>
      </c>
      <c r="AG229" s="79" t="s">
        <v>561</v>
      </c>
      <c r="AH229" s="79"/>
      <c r="AI229" s="85" t="s">
        <v>526</v>
      </c>
      <c r="AJ229" s="79" t="b">
        <v>0</v>
      </c>
      <c r="AK229" s="79">
        <v>2</v>
      </c>
      <c r="AL229" s="85" t="s">
        <v>534</v>
      </c>
      <c r="AM229" s="79" t="s">
        <v>568</v>
      </c>
      <c r="AN229" s="79" t="b">
        <v>0</v>
      </c>
      <c r="AO229" s="85" t="s">
        <v>534</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12</v>
      </c>
      <c r="BK229" s="49">
        <v>100</v>
      </c>
      <c r="BL229" s="48">
        <v>12</v>
      </c>
    </row>
    <row r="230" spans="1:64" ht="15">
      <c r="A230" s="64" t="s">
        <v>226</v>
      </c>
      <c r="B230" s="64" t="s">
        <v>231</v>
      </c>
      <c r="C230" s="65" t="s">
        <v>1766</v>
      </c>
      <c r="D230" s="66">
        <v>10</v>
      </c>
      <c r="E230" s="67" t="s">
        <v>136</v>
      </c>
      <c r="F230" s="68">
        <v>12</v>
      </c>
      <c r="G230" s="65"/>
      <c r="H230" s="69"/>
      <c r="I230" s="70"/>
      <c r="J230" s="70"/>
      <c r="K230" s="34" t="s">
        <v>66</v>
      </c>
      <c r="L230" s="77">
        <v>230</v>
      </c>
      <c r="M230" s="77"/>
      <c r="N230" s="72"/>
      <c r="O230" s="79" t="s">
        <v>301</v>
      </c>
      <c r="P230" s="81">
        <v>43560.84144675926</v>
      </c>
      <c r="Q230" s="79" t="s">
        <v>316</v>
      </c>
      <c r="R230" s="83" t="s">
        <v>358</v>
      </c>
      <c r="S230" s="79" t="s">
        <v>372</v>
      </c>
      <c r="T230" s="79" t="s">
        <v>380</v>
      </c>
      <c r="U230" s="79"/>
      <c r="V230" s="83" t="s">
        <v>407</v>
      </c>
      <c r="W230" s="81">
        <v>43560.84144675926</v>
      </c>
      <c r="X230" s="83" t="s">
        <v>433</v>
      </c>
      <c r="Y230" s="79"/>
      <c r="Z230" s="79"/>
      <c r="AA230" s="85" t="s">
        <v>498</v>
      </c>
      <c r="AB230" s="79"/>
      <c r="AC230" s="79" t="b">
        <v>0</v>
      </c>
      <c r="AD230" s="79">
        <v>14</v>
      </c>
      <c r="AE230" s="85" t="s">
        <v>552</v>
      </c>
      <c r="AF230" s="79" t="b">
        <v>0</v>
      </c>
      <c r="AG230" s="79" t="s">
        <v>560</v>
      </c>
      <c r="AH230" s="79"/>
      <c r="AI230" s="85" t="s">
        <v>552</v>
      </c>
      <c r="AJ230" s="79" t="b">
        <v>0</v>
      </c>
      <c r="AK230" s="79">
        <v>7</v>
      </c>
      <c r="AL230" s="85" t="s">
        <v>552</v>
      </c>
      <c r="AM230" s="79" t="s">
        <v>570</v>
      </c>
      <c r="AN230" s="79" t="b">
        <v>0</v>
      </c>
      <c r="AO230" s="85" t="s">
        <v>498</v>
      </c>
      <c r="AP230" s="79" t="s">
        <v>576</v>
      </c>
      <c r="AQ230" s="79">
        <v>0</v>
      </c>
      <c r="AR230" s="79">
        <v>0</v>
      </c>
      <c r="AS230" s="79"/>
      <c r="AT230" s="79"/>
      <c r="AU230" s="79"/>
      <c r="AV230" s="79"/>
      <c r="AW230" s="79"/>
      <c r="AX230" s="79"/>
      <c r="AY230" s="79"/>
      <c r="AZ230" s="79"/>
      <c r="BA230">
        <v>9</v>
      </c>
      <c r="BB230" s="78" t="str">
        <f>REPLACE(INDEX(GroupVertices[Group],MATCH(Edges[[#This Row],[Vertex 1]],GroupVertices[Vertex],0)),1,1,"")</f>
        <v>1</v>
      </c>
      <c r="BC230" s="78" t="str">
        <f>REPLACE(INDEX(GroupVertices[Group],MATCH(Edges[[#This Row],[Vertex 2]],GroupVertices[Vertex],0)),1,1,"")</f>
        <v>2</v>
      </c>
      <c r="BD230" s="48">
        <v>2</v>
      </c>
      <c r="BE230" s="49">
        <v>6.451612903225806</v>
      </c>
      <c r="BF230" s="48">
        <v>0</v>
      </c>
      <c r="BG230" s="49">
        <v>0</v>
      </c>
      <c r="BH230" s="48">
        <v>0</v>
      </c>
      <c r="BI230" s="49">
        <v>0</v>
      </c>
      <c r="BJ230" s="48">
        <v>29</v>
      </c>
      <c r="BK230" s="49">
        <v>93.54838709677419</v>
      </c>
      <c r="BL230" s="48">
        <v>31</v>
      </c>
    </row>
    <row r="231" spans="1:64" ht="15">
      <c r="A231" s="64" t="s">
        <v>226</v>
      </c>
      <c r="B231" s="64" t="s">
        <v>231</v>
      </c>
      <c r="C231" s="65" t="s">
        <v>1766</v>
      </c>
      <c r="D231" s="66">
        <v>10</v>
      </c>
      <c r="E231" s="67" t="s">
        <v>136</v>
      </c>
      <c r="F231" s="68">
        <v>12</v>
      </c>
      <c r="G231" s="65"/>
      <c r="H231" s="69"/>
      <c r="I231" s="70"/>
      <c r="J231" s="70"/>
      <c r="K231" s="34" t="s">
        <v>66</v>
      </c>
      <c r="L231" s="77">
        <v>231</v>
      </c>
      <c r="M231" s="77"/>
      <c r="N231" s="72"/>
      <c r="O231" s="79" t="s">
        <v>301</v>
      </c>
      <c r="P231" s="81">
        <v>43607.046944444446</v>
      </c>
      <c r="Q231" s="79" t="s">
        <v>317</v>
      </c>
      <c r="R231" s="83" t="s">
        <v>359</v>
      </c>
      <c r="S231" s="79" t="s">
        <v>372</v>
      </c>
      <c r="T231" s="79" t="s">
        <v>381</v>
      </c>
      <c r="U231" s="79"/>
      <c r="V231" s="83" t="s">
        <v>407</v>
      </c>
      <c r="W231" s="81">
        <v>43607.046944444446</v>
      </c>
      <c r="X231" s="83" t="s">
        <v>434</v>
      </c>
      <c r="Y231" s="79"/>
      <c r="Z231" s="79"/>
      <c r="AA231" s="85" t="s">
        <v>499</v>
      </c>
      <c r="AB231" s="79"/>
      <c r="AC231" s="79" t="b">
        <v>0</v>
      </c>
      <c r="AD231" s="79">
        <v>7</v>
      </c>
      <c r="AE231" s="85" t="s">
        <v>552</v>
      </c>
      <c r="AF231" s="79" t="b">
        <v>0</v>
      </c>
      <c r="AG231" s="79" t="s">
        <v>560</v>
      </c>
      <c r="AH231" s="79"/>
      <c r="AI231" s="85" t="s">
        <v>552</v>
      </c>
      <c r="AJ231" s="79" t="b">
        <v>0</v>
      </c>
      <c r="AK231" s="79">
        <v>6</v>
      </c>
      <c r="AL231" s="85" t="s">
        <v>552</v>
      </c>
      <c r="AM231" s="79" t="s">
        <v>570</v>
      </c>
      <c r="AN231" s="79" t="b">
        <v>0</v>
      </c>
      <c r="AO231" s="85" t="s">
        <v>499</v>
      </c>
      <c r="AP231" s="79" t="s">
        <v>576</v>
      </c>
      <c r="AQ231" s="79">
        <v>0</v>
      </c>
      <c r="AR231" s="79">
        <v>0</v>
      </c>
      <c r="AS231" s="79"/>
      <c r="AT231" s="79"/>
      <c r="AU231" s="79"/>
      <c r="AV231" s="79"/>
      <c r="AW231" s="79"/>
      <c r="AX231" s="79"/>
      <c r="AY231" s="79"/>
      <c r="AZ231" s="79"/>
      <c r="BA231">
        <v>9</v>
      </c>
      <c r="BB231" s="78" t="str">
        <f>REPLACE(INDEX(GroupVertices[Group],MATCH(Edges[[#This Row],[Vertex 1]],GroupVertices[Vertex],0)),1,1,"")</f>
        <v>1</v>
      </c>
      <c r="BC231" s="78" t="str">
        <f>REPLACE(INDEX(GroupVertices[Group],MATCH(Edges[[#This Row],[Vertex 2]],GroupVertices[Vertex],0)),1,1,"")</f>
        <v>2</v>
      </c>
      <c r="BD231" s="48">
        <v>1</v>
      </c>
      <c r="BE231" s="49">
        <v>3.8461538461538463</v>
      </c>
      <c r="BF231" s="48">
        <v>0</v>
      </c>
      <c r="BG231" s="49">
        <v>0</v>
      </c>
      <c r="BH231" s="48">
        <v>0</v>
      </c>
      <c r="BI231" s="49">
        <v>0</v>
      </c>
      <c r="BJ231" s="48">
        <v>25</v>
      </c>
      <c r="BK231" s="49">
        <v>96.15384615384616</v>
      </c>
      <c r="BL231" s="48">
        <v>26</v>
      </c>
    </row>
    <row r="232" spans="1:64" ht="15">
      <c r="A232" s="64" t="s">
        <v>226</v>
      </c>
      <c r="B232" s="64" t="s">
        <v>231</v>
      </c>
      <c r="C232" s="65" t="s">
        <v>1766</v>
      </c>
      <c r="D232" s="66">
        <v>10</v>
      </c>
      <c r="E232" s="67" t="s">
        <v>136</v>
      </c>
      <c r="F232" s="68">
        <v>12</v>
      </c>
      <c r="G232" s="65"/>
      <c r="H232" s="69"/>
      <c r="I232" s="70"/>
      <c r="J232" s="70"/>
      <c r="K232" s="34" t="s">
        <v>66</v>
      </c>
      <c r="L232" s="77">
        <v>232</v>
      </c>
      <c r="M232" s="77"/>
      <c r="N232" s="72"/>
      <c r="O232" s="79" t="s">
        <v>301</v>
      </c>
      <c r="P232" s="81">
        <v>43572.0493287037</v>
      </c>
      <c r="Q232" s="79" t="s">
        <v>318</v>
      </c>
      <c r="R232" s="83" t="s">
        <v>360</v>
      </c>
      <c r="S232" s="79" t="s">
        <v>372</v>
      </c>
      <c r="T232" s="79" t="s">
        <v>382</v>
      </c>
      <c r="U232" s="79"/>
      <c r="V232" s="83" t="s">
        <v>407</v>
      </c>
      <c r="W232" s="81">
        <v>43572.0493287037</v>
      </c>
      <c r="X232" s="83" t="s">
        <v>435</v>
      </c>
      <c r="Y232" s="79"/>
      <c r="Z232" s="79"/>
      <c r="AA232" s="85" t="s">
        <v>500</v>
      </c>
      <c r="AB232" s="79"/>
      <c r="AC232" s="79" t="b">
        <v>0</v>
      </c>
      <c r="AD232" s="79">
        <v>10</v>
      </c>
      <c r="AE232" s="85" t="s">
        <v>552</v>
      </c>
      <c r="AF232" s="79" t="b">
        <v>0</v>
      </c>
      <c r="AG232" s="79" t="s">
        <v>560</v>
      </c>
      <c r="AH232" s="79"/>
      <c r="AI232" s="85" t="s">
        <v>552</v>
      </c>
      <c r="AJ232" s="79" t="b">
        <v>0</v>
      </c>
      <c r="AK232" s="79">
        <v>5</v>
      </c>
      <c r="AL232" s="85" t="s">
        <v>552</v>
      </c>
      <c r="AM232" s="79" t="s">
        <v>570</v>
      </c>
      <c r="AN232" s="79" t="b">
        <v>0</v>
      </c>
      <c r="AO232" s="85" t="s">
        <v>500</v>
      </c>
      <c r="AP232" s="79" t="s">
        <v>576</v>
      </c>
      <c r="AQ232" s="79">
        <v>0</v>
      </c>
      <c r="AR232" s="79">
        <v>0</v>
      </c>
      <c r="AS232" s="79"/>
      <c r="AT232" s="79"/>
      <c r="AU232" s="79"/>
      <c r="AV232" s="79"/>
      <c r="AW232" s="79"/>
      <c r="AX232" s="79"/>
      <c r="AY232" s="79"/>
      <c r="AZ232" s="79"/>
      <c r="BA232">
        <v>9</v>
      </c>
      <c r="BB232" s="78" t="str">
        <f>REPLACE(INDEX(GroupVertices[Group],MATCH(Edges[[#This Row],[Vertex 1]],GroupVertices[Vertex],0)),1,1,"")</f>
        <v>1</v>
      </c>
      <c r="BC232" s="78" t="str">
        <f>REPLACE(INDEX(GroupVertices[Group],MATCH(Edges[[#This Row],[Vertex 2]],GroupVertices[Vertex],0)),1,1,"")</f>
        <v>2</v>
      </c>
      <c r="BD232" s="48"/>
      <c r="BE232" s="49"/>
      <c r="BF232" s="48"/>
      <c r="BG232" s="49"/>
      <c r="BH232" s="48"/>
      <c r="BI232" s="49"/>
      <c r="BJ232" s="48"/>
      <c r="BK232" s="49"/>
      <c r="BL232" s="48"/>
    </row>
    <row r="233" spans="1:64" ht="15">
      <c r="A233" s="64" t="s">
        <v>226</v>
      </c>
      <c r="B233" s="64" t="s">
        <v>231</v>
      </c>
      <c r="C233" s="65" t="s">
        <v>1766</v>
      </c>
      <c r="D233" s="66">
        <v>10</v>
      </c>
      <c r="E233" s="67" t="s">
        <v>136</v>
      </c>
      <c r="F233" s="68">
        <v>12</v>
      </c>
      <c r="G233" s="65"/>
      <c r="H233" s="69"/>
      <c r="I233" s="70"/>
      <c r="J233" s="70"/>
      <c r="K233" s="34" t="s">
        <v>66</v>
      </c>
      <c r="L233" s="77">
        <v>233</v>
      </c>
      <c r="M233" s="77"/>
      <c r="N233" s="72"/>
      <c r="O233" s="79" t="s">
        <v>301</v>
      </c>
      <c r="P233" s="81">
        <v>43497.69256944444</v>
      </c>
      <c r="Q233" s="79" t="s">
        <v>319</v>
      </c>
      <c r="R233" s="83" t="s">
        <v>361</v>
      </c>
      <c r="S233" s="79" t="s">
        <v>372</v>
      </c>
      <c r="T233" s="79" t="s">
        <v>383</v>
      </c>
      <c r="U233" s="79"/>
      <c r="V233" s="83" t="s">
        <v>407</v>
      </c>
      <c r="W233" s="81">
        <v>43497.69256944444</v>
      </c>
      <c r="X233" s="83" t="s">
        <v>436</v>
      </c>
      <c r="Y233" s="79"/>
      <c r="Z233" s="79"/>
      <c r="AA233" s="85" t="s">
        <v>501</v>
      </c>
      <c r="AB233" s="79"/>
      <c r="AC233" s="79" t="b">
        <v>0</v>
      </c>
      <c r="AD233" s="79">
        <v>6</v>
      </c>
      <c r="AE233" s="85" t="s">
        <v>552</v>
      </c>
      <c r="AF233" s="79" t="b">
        <v>0</v>
      </c>
      <c r="AG233" s="79" t="s">
        <v>560</v>
      </c>
      <c r="AH233" s="79"/>
      <c r="AI233" s="85" t="s">
        <v>552</v>
      </c>
      <c r="AJ233" s="79" t="b">
        <v>0</v>
      </c>
      <c r="AK233" s="79">
        <v>2</v>
      </c>
      <c r="AL233" s="85" t="s">
        <v>552</v>
      </c>
      <c r="AM233" s="79" t="s">
        <v>571</v>
      </c>
      <c r="AN233" s="79" t="b">
        <v>0</v>
      </c>
      <c r="AO233" s="85" t="s">
        <v>501</v>
      </c>
      <c r="AP233" s="79" t="s">
        <v>576</v>
      </c>
      <c r="AQ233" s="79">
        <v>0</v>
      </c>
      <c r="AR233" s="79">
        <v>0</v>
      </c>
      <c r="AS233" s="79"/>
      <c r="AT233" s="79"/>
      <c r="AU233" s="79"/>
      <c r="AV233" s="79"/>
      <c r="AW233" s="79"/>
      <c r="AX233" s="79"/>
      <c r="AY233" s="79"/>
      <c r="AZ233" s="79"/>
      <c r="BA233">
        <v>9</v>
      </c>
      <c r="BB233" s="78" t="str">
        <f>REPLACE(INDEX(GroupVertices[Group],MATCH(Edges[[#This Row],[Vertex 1]],GroupVertices[Vertex],0)),1,1,"")</f>
        <v>1</v>
      </c>
      <c r="BC233" s="78" t="str">
        <f>REPLACE(INDEX(GroupVertices[Group],MATCH(Edges[[#This Row],[Vertex 2]],GroupVertices[Vertex],0)),1,1,"")</f>
        <v>2</v>
      </c>
      <c r="BD233" s="48"/>
      <c r="BE233" s="49"/>
      <c r="BF233" s="48"/>
      <c r="BG233" s="49"/>
      <c r="BH233" s="48"/>
      <c r="BI233" s="49"/>
      <c r="BJ233" s="48"/>
      <c r="BK233" s="49"/>
      <c r="BL233" s="48"/>
    </row>
    <row r="234" spans="1:64" ht="15">
      <c r="A234" s="64" t="s">
        <v>226</v>
      </c>
      <c r="B234" s="64" t="s">
        <v>231</v>
      </c>
      <c r="C234" s="65" t="s">
        <v>1766</v>
      </c>
      <c r="D234" s="66">
        <v>10</v>
      </c>
      <c r="E234" s="67" t="s">
        <v>136</v>
      </c>
      <c r="F234" s="68">
        <v>12</v>
      </c>
      <c r="G234" s="65"/>
      <c r="H234" s="69"/>
      <c r="I234" s="70"/>
      <c r="J234" s="70"/>
      <c r="K234" s="34" t="s">
        <v>66</v>
      </c>
      <c r="L234" s="77">
        <v>234</v>
      </c>
      <c r="M234" s="77"/>
      <c r="N234" s="72"/>
      <c r="O234" s="79" t="s">
        <v>301</v>
      </c>
      <c r="P234" s="81">
        <v>43600.04740740741</v>
      </c>
      <c r="Q234" s="79" t="s">
        <v>320</v>
      </c>
      <c r="R234" s="83" t="s">
        <v>362</v>
      </c>
      <c r="S234" s="79" t="s">
        <v>372</v>
      </c>
      <c r="T234" s="79" t="s">
        <v>384</v>
      </c>
      <c r="U234" s="79"/>
      <c r="V234" s="83" t="s">
        <v>407</v>
      </c>
      <c r="W234" s="81">
        <v>43600.04740740741</v>
      </c>
      <c r="X234" s="83" t="s">
        <v>437</v>
      </c>
      <c r="Y234" s="79"/>
      <c r="Z234" s="79"/>
      <c r="AA234" s="85" t="s">
        <v>502</v>
      </c>
      <c r="AB234" s="79"/>
      <c r="AC234" s="79" t="b">
        <v>0</v>
      </c>
      <c r="AD234" s="79">
        <v>12</v>
      </c>
      <c r="AE234" s="85" t="s">
        <v>552</v>
      </c>
      <c r="AF234" s="79" t="b">
        <v>0</v>
      </c>
      <c r="AG234" s="79" t="s">
        <v>560</v>
      </c>
      <c r="AH234" s="79"/>
      <c r="AI234" s="85" t="s">
        <v>552</v>
      </c>
      <c r="AJ234" s="79" t="b">
        <v>0</v>
      </c>
      <c r="AK234" s="79">
        <v>9</v>
      </c>
      <c r="AL234" s="85" t="s">
        <v>552</v>
      </c>
      <c r="AM234" s="79" t="s">
        <v>570</v>
      </c>
      <c r="AN234" s="79" t="b">
        <v>0</v>
      </c>
      <c r="AO234" s="85" t="s">
        <v>502</v>
      </c>
      <c r="AP234" s="79" t="s">
        <v>576</v>
      </c>
      <c r="AQ234" s="79">
        <v>0</v>
      </c>
      <c r="AR234" s="79">
        <v>0</v>
      </c>
      <c r="AS234" s="79"/>
      <c r="AT234" s="79"/>
      <c r="AU234" s="79"/>
      <c r="AV234" s="79"/>
      <c r="AW234" s="79"/>
      <c r="AX234" s="79"/>
      <c r="AY234" s="79"/>
      <c r="AZ234" s="79"/>
      <c r="BA234">
        <v>9</v>
      </c>
      <c r="BB234" s="78" t="str">
        <f>REPLACE(INDEX(GroupVertices[Group],MATCH(Edges[[#This Row],[Vertex 1]],GroupVertices[Vertex],0)),1,1,"")</f>
        <v>1</v>
      </c>
      <c r="BC234" s="78" t="str">
        <f>REPLACE(INDEX(GroupVertices[Group],MATCH(Edges[[#This Row],[Vertex 2]],GroupVertices[Vertex],0)),1,1,"")</f>
        <v>2</v>
      </c>
      <c r="BD234" s="48">
        <v>1</v>
      </c>
      <c r="BE234" s="49">
        <v>3.8461538461538463</v>
      </c>
      <c r="BF234" s="48">
        <v>0</v>
      </c>
      <c r="BG234" s="49">
        <v>0</v>
      </c>
      <c r="BH234" s="48">
        <v>0</v>
      </c>
      <c r="BI234" s="49">
        <v>0</v>
      </c>
      <c r="BJ234" s="48">
        <v>25</v>
      </c>
      <c r="BK234" s="49">
        <v>96.15384615384616</v>
      </c>
      <c r="BL234" s="48">
        <v>26</v>
      </c>
    </row>
    <row r="235" spans="1:64" ht="15">
      <c r="A235" s="64" t="s">
        <v>226</v>
      </c>
      <c r="B235" s="64" t="s">
        <v>231</v>
      </c>
      <c r="C235" s="65" t="s">
        <v>1766</v>
      </c>
      <c r="D235" s="66">
        <v>10</v>
      </c>
      <c r="E235" s="67" t="s">
        <v>136</v>
      </c>
      <c r="F235" s="68">
        <v>12</v>
      </c>
      <c r="G235" s="65"/>
      <c r="H235" s="69"/>
      <c r="I235" s="70"/>
      <c r="J235" s="70"/>
      <c r="K235" s="34" t="s">
        <v>66</v>
      </c>
      <c r="L235" s="77">
        <v>235</v>
      </c>
      <c r="M235" s="77"/>
      <c r="N235" s="72"/>
      <c r="O235" s="79" t="s">
        <v>301</v>
      </c>
      <c r="P235" s="81">
        <v>43715.021006944444</v>
      </c>
      <c r="Q235" s="79" t="s">
        <v>323</v>
      </c>
      <c r="R235" s="83" t="s">
        <v>354</v>
      </c>
      <c r="S235" s="79" t="s">
        <v>372</v>
      </c>
      <c r="T235" s="79" t="s">
        <v>379</v>
      </c>
      <c r="U235" s="79"/>
      <c r="V235" s="83" t="s">
        <v>407</v>
      </c>
      <c r="W235" s="81">
        <v>43715.021006944444</v>
      </c>
      <c r="X235" s="83" t="s">
        <v>440</v>
      </c>
      <c r="Y235" s="79"/>
      <c r="Z235" s="79"/>
      <c r="AA235" s="85" t="s">
        <v>505</v>
      </c>
      <c r="AB235" s="79"/>
      <c r="AC235" s="79" t="b">
        <v>0</v>
      </c>
      <c r="AD235" s="79">
        <v>2</v>
      </c>
      <c r="AE235" s="85" t="s">
        <v>552</v>
      </c>
      <c r="AF235" s="79" t="b">
        <v>0</v>
      </c>
      <c r="AG235" s="79" t="s">
        <v>560</v>
      </c>
      <c r="AH235" s="79"/>
      <c r="AI235" s="85" t="s">
        <v>552</v>
      </c>
      <c r="AJ235" s="79" t="b">
        <v>0</v>
      </c>
      <c r="AK235" s="79">
        <v>2</v>
      </c>
      <c r="AL235" s="85" t="s">
        <v>552</v>
      </c>
      <c r="AM235" s="79" t="s">
        <v>568</v>
      </c>
      <c r="AN235" s="79" t="b">
        <v>0</v>
      </c>
      <c r="AO235" s="85" t="s">
        <v>505</v>
      </c>
      <c r="AP235" s="79" t="s">
        <v>176</v>
      </c>
      <c r="AQ235" s="79">
        <v>0</v>
      </c>
      <c r="AR235" s="79">
        <v>0</v>
      </c>
      <c r="AS235" s="79"/>
      <c r="AT235" s="79"/>
      <c r="AU235" s="79"/>
      <c r="AV235" s="79"/>
      <c r="AW235" s="79"/>
      <c r="AX235" s="79"/>
      <c r="AY235" s="79"/>
      <c r="AZ235" s="79"/>
      <c r="BA235">
        <v>9</v>
      </c>
      <c r="BB235" s="78" t="str">
        <f>REPLACE(INDEX(GroupVertices[Group],MATCH(Edges[[#This Row],[Vertex 1]],GroupVertices[Vertex],0)),1,1,"")</f>
        <v>1</v>
      </c>
      <c r="BC235" s="78" t="str">
        <f>REPLACE(INDEX(GroupVertices[Group],MATCH(Edges[[#This Row],[Vertex 2]],GroupVertices[Vertex],0)),1,1,"")</f>
        <v>2</v>
      </c>
      <c r="BD235" s="48">
        <v>1</v>
      </c>
      <c r="BE235" s="49">
        <v>3.7037037037037037</v>
      </c>
      <c r="BF235" s="48">
        <v>0</v>
      </c>
      <c r="BG235" s="49">
        <v>0</v>
      </c>
      <c r="BH235" s="48">
        <v>0</v>
      </c>
      <c r="BI235" s="49">
        <v>0</v>
      </c>
      <c r="BJ235" s="48">
        <v>26</v>
      </c>
      <c r="BK235" s="49">
        <v>96.29629629629629</v>
      </c>
      <c r="BL235" s="48">
        <v>27</v>
      </c>
    </row>
    <row r="236" spans="1:64" ht="15">
      <c r="A236" s="64" t="s">
        <v>226</v>
      </c>
      <c r="B236" s="64" t="s">
        <v>231</v>
      </c>
      <c r="C236" s="65" t="s">
        <v>1766</v>
      </c>
      <c r="D236" s="66">
        <v>10</v>
      </c>
      <c r="E236" s="67" t="s">
        <v>136</v>
      </c>
      <c r="F236" s="68">
        <v>12</v>
      </c>
      <c r="G236" s="65"/>
      <c r="H236" s="69"/>
      <c r="I236" s="70"/>
      <c r="J236" s="70"/>
      <c r="K236" s="34" t="s">
        <v>66</v>
      </c>
      <c r="L236" s="77">
        <v>236</v>
      </c>
      <c r="M236" s="77"/>
      <c r="N236" s="72"/>
      <c r="O236" s="79" t="s">
        <v>301</v>
      </c>
      <c r="P236" s="81">
        <v>43724.366527777776</v>
      </c>
      <c r="Q236" s="79" t="s">
        <v>324</v>
      </c>
      <c r="R236" s="79"/>
      <c r="S236" s="79"/>
      <c r="T236" s="79"/>
      <c r="U236" s="79"/>
      <c r="V236" s="83" t="s">
        <v>407</v>
      </c>
      <c r="W236" s="81">
        <v>43724.366527777776</v>
      </c>
      <c r="X236" s="83" t="s">
        <v>441</v>
      </c>
      <c r="Y236" s="79"/>
      <c r="Z236" s="79"/>
      <c r="AA236" s="85" t="s">
        <v>506</v>
      </c>
      <c r="AB236" s="85" t="s">
        <v>504</v>
      </c>
      <c r="AC236" s="79" t="b">
        <v>0</v>
      </c>
      <c r="AD236" s="79">
        <v>1</v>
      </c>
      <c r="AE236" s="85" t="s">
        <v>556</v>
      </c>
      <c r="AF236" s="79" t="b">
        <v>0</v>
      </c>
      <c r="AG236" s="79" t="s">
        <v>560</v>
      </c>
      <c r="AH236" s="79"/>
      <c r="AI236" s="85" t="s">
        <v>552</v>
      </c>
      <c r="AJ236" s="79" t="b">
        <v>0</v>
      </c>
      <c r="AK236" s="79">
        <v>0</v>
      </c>
      <c r="AL236" s="85" t="s">
        <v>552</v>
      </c>
      <c r="AM236" s="79" t="s">
        <v>569</v>
      </c>
      <c r="AN236" s="79" t="b">
        <v>0</v>
      </c>
      <c r="AO236" s="85" t="s">
        <v>504</v>
      </c>
      <c r="AP236" s="79" t="s">
        <v>176</v>
      </c>
      <c r="AQ236" s="79">
        <v>0</v>
      </c>
      <c r="AR236" s="79">
        <v>0</v>
      </c>
      <c r="AS236" s="79"/>
      <c r="AT236" s="79"/>
      <c r="AU236" s="79"/>
      <c r="AV236" s="79"/>
      <c r="AW236" s="79"/>
      <c r="AX236" s="79"/>
      <c r="AY236" s="79"/>
      <c r="AZ236" s="79"/>
      <c r="BA236">
        <v>9</v>
      </c>
      <c r="BB236" s="78" t="str">
        <f>REPLACE(INDEX(GroupVertices[Group],MATCH(Edges[[#This Row],[Vertex 1]],GroupVertices[Vertex],0)),1,1,"")</f>
        <v>1</v>
      </c>
      <c r="BC236" s="78" t="str">
        <f>REPLACE(INDEX(GroupVertices[Group],MATCH(Edges[[#This Row],[Vertex 2]],GroupVertices[Vertex],0)),1,1,"")</f>
        <v>2</v>
      </c>
      <c r="BD236" s="48">
        <v>0</v>
      </c>
      <c r="BE236" s="49">
        <v>0</v>
      </c>
      <c r="BF236" s="48">
        <v>0</v>
      </c>
      <c r="BG236" s="49">
        <v>0</v>
      </c>
      <c r="BH236" s="48">
        <v>0</v>
      </c>
      <c r="BI236" s="49">
        <v>0</v>
      </c>
      <c r="BJ236" s="48">
        <v>27</v>
      </c>
      <c r="BK236" s="49">
        <v>100</v>
      </c>
      <c r="BL236" s="48">
        <v>27</v>
      </c>
    </row>
    <row r="237" spans="1:64" ht="15">
      <c r="A237" s="64" t="s">
        <v>226</v>
      </c>
      <c r="B237" s="64" t="s">
        <v>231</v>
      </c>
      <c r="C237" s="65" t="s">
        <v>1766</v>
      </c>
      <c r="D237" s="66">
        <v>10</v>
      </c>
      <c r="E237" s="67" t="s">
        <v>136</v>
      </c>
      <c r="F237" s="68">
        <v>12</v>
      </c>
      <c r="G237" s="65"/>
      <c r="H237" s="69"/>
      <c r="I237" s="70"/>
      <c r="J237" s="70"/>
      <c r="K237" s="34" t="s">
        <v>66</v>
      </c>
      <c r="L237" s="77">
        <v>237</v>
      </c>
      <c r="M237" s="77"/>
      <c r="N237" s="72"/>
      <c r="O237" s="79" t="s">
        <v>301</v>
      </c>
      <c r="P237" s="81">
        <v>43741.11025462963</v>
      </c>
      <c r="Q237" s="79" t="s">
        <v>338</v>
      </c>
      <c r="R237" s="83" t="s">
        <v>356</v>
      </c>
      <c r="S237" s="79" t="s">
        <v>372</v>
      </c>
      <c r="T237" s="79" t="s">
        <v>295</v>
      </c>
      <c r="U237" s="79"/>
      <c r="V237" s="83" t="s">
        <v>407</v>
      </c>
      <c r="W237" s="81">
        <v>43741.11025462963</v>
      </c>
      <c r="X237" s="83" t="s">
        <v>461</v>
      </c>
      <c r="Y237" s="79"/>
      <c r="Z237" s="79"/>
      <c r="AA237" s="85" t="s">
        <v>526</v>
      </c>
      <c r="AB237" s="79"/>
      <c r="AC237" s="79" t="b">
        <v>0</v>
      </c>
      <c r="AD237" s="79">
        <v>7</v>
      </c>
      <c r="AE237" s="85" t="s">
        <v>552</v>
      </c>
      <c r="AF237" s="79" t="b">
        <v>0</v>
      </c>
      <c r="AG237" s="79" t="s">
        <v>560</v>
      </c>
      <c r="AH237" s="79"/>
      <c r="AI237" s="85" t="s">
        <v>552</v>
      </c>
      <c r="AJ237" s="79" t="b">
        <v>0</v>
      </c>
      <c r="AK237" s="79">
        <v>4</v>
      </c>
      <c r="AL237" s="85" t="s">
        <v>552</v>
      </c>
      <c r="AM237" s="79" t="s">
        <v>568</v>
      </c>
      <c r="AN237" s="79" t="b">
        <v>0</v>
      </c>
      <c r="AO237" s="85" t="s">
        <v>526</v>
      </c>
      <c r="AP237" s="79" t="s">
        <v>176</v>
      </c>
      <c r="AQ237" s="79">
        <v>0</v>
      </c>
      <c r="AR237" s="79">
        <v>0</v>
      </c>
      <c r="AS237" s="79"/>
      <c r="AT237" s="79"/>
      <c r="AU237" s="79"/>
      <c r="AV237" s="79"/>
      <c r="AW237" s="79"/>
      <c r="AX237" s="79"/>
      <c r="AY237" s="79"/>
      <c r="AZ237" s="79"/>
      <c r="BA237">
        <v>9</v>
      </c>
      <c r="BB237" s="78" t="str">
        <f>REPLACE(INDEX(GroupVertices[Group],MATCH(Edges[[#This Row],[Vertex 1]],GroupVertices[Vertex],0)),1,1,"")</f>
        <v>1</v>
      </c>
      <c r="BC237" s="78" t="str">
        <f>REPLACE(INDEX(GroupVertices[Group],MATCH(Edges[[#This Row],[Vertex 2]],GroupVertices[Vertex],0)),1,1,"")</f>
        <v>2</v>
      </c>
      <c r="BD237" s="48"/>
      <c r="BE237" s="49"/>
      <c r="BF237" s="48"/>
      <c r="BG237" s="49"/>
      <c r="BH237" s="48"/>
      <c r="BI237" s="49"/>
      <c r="BJ237" s="48"/>
      <c r="BK237" s="49"/>
      <c r="BL237" s="48"/>
    </row>
    <row r="238" spans="1:64" ht="15">
      <c r="A238" s="64" t="s">
        <v>226</v>
      </c>
      <c r="B238" s="64" t="s">
        <v>231</v>
      </c>
      <c r="C238" s="65" t="s">
        <v>1766</v>
      </c>
      <c r="D238" s="66">
        <v>10</v>
      </c>
      <c r="E238" s="67" t="s">
        <v>136</v>
      </c>
      <c r="F238" s="68">
        <v>12</v>
      </c>
      <c r="G238" s="65"/>
      <c r="H238" s="69"/>
      <c r="I238" s="70"/>
      <c r="J238" s="70"/>
      <c r="K238" s="34" t="s">
        <v>66</v>
      </c>
      <c r="L238" s="77">
        <v>238</v>
      </c>
      <c r="M238" s="77"/>
      <c r="N238" s="72"/>
      <c r="O238" s="79" t="s">
        <v>301</v>
      </c>
      <c r="P238" s="81">
        <v>43743.17074074074</v>
      </c>
      <c r="Q238" s="79" t="s">
        <v>332</v>
      </c>
      <c r="R238" s="83" t="s">
        <v>363</v>
      </c>
      <c r="S238" s="79" t="s">
        <v>372</v>
      </c>
      <c r="T238" s="79" t="s">
        <v>295</v>
      </c>
      <c r="U238" s="79"/>
      <c r="V238" s="83" t="s">
        <v>407</v>
      </c>
      <c r="W238" s="81">
        <v>43743.17074074074</v>
      </c>
      <c r="X238" s="83" t="s">
        <v>449</v>
      </c>
      <c r="Y238" s="79"/>
      <c r="Z238" s="79"/>
      <c r="AA238" s="85" t="s">
        <v>514</v>
      </c>
      <c r="AB238" s="85" t="s">
        <v>526</v>
      </c>
      <c r="AC238" s="79" t="b">
        <v>0</v>
      </c>
      <c r="AD238" s="79">
        <v>3</v>
      </c>
      <c r="AE238" s="85" t="s">
        <v>555</v>
      </c>
      <c r="AF238" s="79" t="b">
        <v>0</v>
      </c>
      <c r="AG238" s="79" t="s">
        <v>560</v>
      </c>
      <c r="AH238" s="79"/>
      <c r="AI238" s="85" t="s">
        <v>552</v>
      </c>
      <c r="AJ238" s="79" t="b">
        <v>0</v>
      </c>
      <c r="AK238" s="79">
        <v>2</v>
      </c>
      <c r="AL238" s="85" t="s">
        <v>552</v>
      </c>
      <c r="AM238" s="79" t="s">
        <v>568</v>
      </c>
      <c r="AN238" s="79" t="b">
        <v>0</v>
      </c>
      <c r="AO238" s="85" t="s">
        <v>526</v>
      </c>
      <c r="AP238" s="79" t="s">
        <v>176</v>
      </c>
      <c r="AQ238" s="79">
        <v>0</v>
      </c>
      <c r="AR238" s="79">
        <v>0</v>
      </c>
      <c r="AS238" s="79"/>
      <c r="AT238" s="79"/>
      <c r="AU238" s="79"/>
      <c r="AV238" s="79"/>
      <c r="AW238" s="79"/>
      <c r="AX238" s="79"/>
      <c r="AY238" s="79"/>
      <c r="AZ238" s="79"/>
      <c r="BA238">
        <v>9</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231</v>
      </c>
      <c r="B239" s="64" t="s">
        <v>226</v>
      </c>
      <c r="C239" s="65" t="s">
        <v>1766</v>
      </c>
      <c r="D239" s="66">
        <v>10</v>
      </c>
      <c r="E239" s="67" t="s">
        <v>136</v>
      </c>
      <c r="F239" s="68">
        <v>12</v>
      </c>
      <c r="G239" s="65"/>
      <c r="H239" s="69"/>
      <c r="I239" s="70"/>
      <c r="J239" s="70"/>
      <c r="K239" s="34" t="s">
        <v>66</v>
      </c>
      <c r="L239" s="77">
        <v>239</v>
      </c>
      <c r="M239" s="77"/>
      <c r="N239" s="72"/>
      <c r="O239" s="79" t="s">
        <v>301</v>
      </c>
      <c r="P239" s="81">
        <v>43684.881157407406</v>
      </c>
      <c r="Q239" s="79" t="s">
        <v>344</v>
      </c>
      <c r="R239" s="83" t="s">
        <v>358</v>
      </c>
      <c r="S239" s="79" t="s">
        <v>372</v>
      </c>
      <c r="T239" s="79" t="s">
        <v>380</v>
      </c>
      <c r="U239" s="79"/>
      <c r="V239" s="83" t="s">
        <v>412</v>
      </c>
      <c r="W239" s="81">
        <v>43684.881157407406</v>
      </c>
      <c r="X239" s="83" t="s">
        <v>475</v>
      </c>
      <c r="Y239" s="79"/>
      <c r="Z239" s="79"/>
      <c r="AA239" s="85" t="s">
        <v>540</v>
      </c>
      <c r="AB239" s="79"/>
      <c r="AC239" s="79" t="b">
        <v>0</v>
      </c>
      <c r="AD239" s="79">
        <v>0</v>
      </c>
      <c r="AE239" s="85" t="s">
        <v>552</v>
      </c>
      <c r="AF239" s="79" t="b">
        <v>0</v>
      </c>
      <c r="AG239" s="79" t="s">
        <v>560</v>
      </c>
      <c r="AH239" s="79"/>
      <c r="AI239" s="85" t="s">
        <v>552</v>
      </c>
      <c r="AJ239" s="79" t="b">
        <v>0</v>
      </c>
      <c r="AK239" s="79">
        <v>7</v>
      </c>
      <c r="AL239" s="85" t="s">
        <v>498</v>
      </c>
      <c r="AM239" s="79" t="s">
        <v>568</v>
      </c>
      <c r="AN239" s="79" t="b">
        <v>0</v>
      </c>
      <c r="AO239" s="85" t="s">
        <v>498</v>
      </c>
      <c r="AP239" s="79" t="s">
        <v>176</v>
      </c>
      <c r="AQ239" s="79">
        <v>0</v>
      </c>
      <c r="AR239" s="79">
        <v>0</v>
      </c>
      <c r="AS239" s="79"/>
      <c r="AT239" s="79"/>
      <c r="AU239" s="79"/>
      <c r="AV239" s="79"/>
      <c r="AW239" s="79"/>
      <c r="AX239" s="79"/>
      <c r="AY239" s="79"/>
      <c r="AZ239" s="79"/>
      <c r="BA239">
        <v>16</v>
      </c>
      <c r="BB239" s="78" t="str">
        <f>REPLACE(INDEX(GroupVertices[Group],MATCH(Edges[[#This Row],[Vertex 1]],GroupVertices[Vertex],0)),1,1,"")</f>
        <v>2</v>
      </c>
      <c r="BC239" s="78" t="str">
        <f>REPLACE(INDEX(GroupVertices[Group],MATCH(Edges[[#This Row],[Vertex 2]],GroupVertices[Vertex],0)),1,1,"")</f>
        <v>1</v>
      </c>
      <c r="BD239" s="48">
        <v>2</v>
      </c>
      <c r="BE239" s="49">
        <v>10.526315789473685</v>
      </c>
      <c r="BF239" s="48">
        <v>0</v>
      </c>
      <c r="BG239" s="49">
        <v>0</v>
      </c>
      <c r="BH239" s="48">
        <v>0</v>
      </c>
      <c r="BI239" s="49">
        <v>0</v>
      </c>
      <c r="BJ239" s="48">
        <v>17</v>
      </c>
      <c r="BK239" s="49">
        <v>89.47368421052632</v>
      </c>
      <c r="BL239" s="48">
        <v>19</v>
      </c>
    </row>
    <row r="240" spans="1:64" ht="15">
      <c r="A240" s="64" t="s">
        <v>231</v>
      </c>
      <c r="B240" s="64" t="s">
        <v>226</v>
      </c>
      <c r="C240" s="65" t="s">
        <v>1766</v>
      </c>
      <c r="D240" s="66">
        <v>10</v>
      </c>
      <c r="E240" s="67" t="s">
        <v>136</v>
      </c>
      <c r="F240" s="68">
        <v>12</v>
      </c>
      <c r="G240" s="65"/>
      <c r="H240" s="69"/>
      <c r="I240" s="70"/>
      <c r="J240" s="70"/>
      <c r="K240" s="34" t="s">
        <v>66</v>
      </c>
      <c r="L240" s="77">
        <v>240</v>
      </c>
      <c r="M240" s="77"/>
      <c r="N240" s="72"/>
      <c r="O240" s="79" t="s">
        <v>301</v>
      </c>
      <c r="P240" s="81">
        <v>43687.07519675926</v>
      </c>
      <c r="Q240" s="79" t="s">
        <v>345</v>
      </c>
      <c r="R240" s="83" t="s">
        <v>359</v>
      </c>
      <c r="S240" s="79" t="s">
        <v>372</v>
      </c>
      <c r="T240" s="79" t="s">
        <v>381</v>
      </c>
      <c r="U240" s="79"/>
      <c r="V240" s="83" t="s">
        <v>412</v>
      </c>
      <c r="W240" s="81">
        <v>43687.07519675926</v>
      </c>
      <c r="X240" s="83" t="s">
        <v>476</v>
      </c>
      <c r="Y240" s="79"/>
      <c r="Z240" s="79"/>
      <c r="AA240" s="85" t="s">
        <v>541</v>
      </c>
      <c r="AB240" s="79"/>
      <c r="AC240" s="79" t="b">
        <v>0</v>
      </c>
      <c r="AD240" s="79">
        <v>0</v>
      </c>
      <c r="AE240" s="85" t="s">
        <v>552</v>
      </c>
      <c r="AF240" s="79" t="b">
        <v>0</v>
      </c>
      <c r="AG240" s="79" t="s">
        <v>560</v>
      </c>
      <c r="AH240" s="79"/>
      <c r="AI240" s="85" t="s">
        <v>552</v>
      </c>
      <c r="AJ240" s="79" t="b">
        <v>0</v>
      </c>
      <c r="AK240" s="79">
        <v>6</v>
      </c>
      <c r="AL240" s="85" t="s">
        <v>499</v>
      </c>
      <c r="AM240" s="79" t="s">
        <v>568</v>
      </c>
      <c r="AN240" s="79" t="b">
        <v>0</v>
      </c>
      <c r="AO240" s="85" t="s">
        <v>499</v>
      </c>
      <c r="AP240" s="79" t="s">
        <v>176</v>
      </c>
      <c r="AQ240" s="79">
        <v>0</v>
      </c>
      <c r="AR240" s="79">
        <v>0</v>
      </c>
      <c r="AS240" s="79"/>
      <c r="AT240" s="79"/>
      <c r="AU240" s="79"/>
      <c r="AV240" s="79"/>
      <c r="AW240" s="79"/>
      <c r="AX240" s="79"/>
      <c r="AY240" s="79"/>
      <c r="AZ240" s="79"/>
      <c r="BA240">
        <v>16</v>
      </c>
      <c r="BB240" s="78" t="str">
        <f>REPLACE(INDEX(GroupVertices[Group],MATCH(Edges[[#This Row],[Vertex 1]],GroupVertices[Vertex],0)),1,1,"")</f>
        <v>2</v>
      </c>
      <c r="BC240" s="78" t="str">
        <f>REPLACE(INDEX(GroupVertices[Group],MATCH(Edges[[#This Row],[Vertex 2]],GroupVertices[Vertex],0)),1,1,"")</f>
        <v>1</v>
      </c>
      <c r="BD240" s="48">
        <v>1</v>
      </c>
      <c r="BE240" s="49">
        <v>5.882352941176471</v>
      </c>
      <c r="BF240" s="48">
        <v>0</v>
      </c>
      <c r="BG240" s="49">
        <v>0</v>
      </c>
      <c r="BH240" s="48">
        <v>0</v>
      </c>
      <c r="BI240" s="49">
        <v>0</v>
      </c>
      <c r="BJ240" s="48">
        <v>16</v>
      </c>
      <c r="BK240" s="49">
        <v>94.11764705882354</v>
      </c>
      <c r="BL240" s="48">
        <v>17</v>
      </c>
    </row>
    <row r="241" spans="1:64" ht="15">
      <c r="A241" s="64" t="s">
        <v>231</v>
      </c>
      <c r="B241" s="64" t="s">
        <v>226</v>
      </c>
      <c r="C241" s="65" t="s">
        <v>1766</v>
      </c>
      <c r="D241" s="66">
        <v>10</v>
      </c>
      <c r="E241" s="67" t="s">
        <v>136</v>
      </c>
      <c r="F241" s="68">
        <v>12</v>
      </c>
      <c r="G241" s="65"/>
      <c r="H241" s="69"/>
      <c r="I241" s="70"/>
      <c r="J241" s="70"/>
      <c r="K241" s="34" t="s">
        <v>66</v>
      </c>
      <c r="L241" s="77">
        <v>241</v>
      </c>
      <c r="M241" s="77"/>
      <c r="N241" s="72"/>
      <c r="O241" s="79" t="s">
        <v>301</v>
      </c>
      <c r="P241" s="81">
        <v>43691.78668981481</v>
      </c>
      <c r="Q241" s="79" t="s">
        <v>346</v>
      </c>
      <c r="R241" s="83" t="s">
        <v>360</v>
      </c>
      <c r="S241" s="79" t="s">
        <v>372</v>
      </c>
      <c r="T241" s="79" t="s">
        <v>382</v>
      </c>
      <c r="U241" s="79"/>
      <c r="V241" s="83" t="s">
        <v>412</v>
      </c>
      <c r="W241" s="81">
        <v>43691.78668981481</v>
      </c>
      <c r="X241" s="83" t="s">
        <v>477</v>
      </c>
      <c r="Y241" s="79"/>
      <c r="Z241" s="79"/>
      <c r="AA241" s="85" t="s">
        <v>542</v>
      </c>
      <c r="AB241" s="79"/>
      <c r="AC241" s="79" t="b">
        <v>0</v>
      </c>
      <c r="AD241" s="79">
        <v>0</v>
      </c>
      <c r="AE241" s="85" t="s">
        <v>552</v>
      </c>
      <c r="AF241" s="79" t="b">
        <v>0</v>
      </c>
      <c r="AG241" s="79" t="s">
        <v>560</v>
      </c>
      <c r="AH241" s="79"/>
      <c r="AI241" s="85" t="s">
        <v>552</v>
      </c>
      <c r="AJ241" s="79" t="b">
        <v>0</v>
      </c>
      <c r="AK241" s="79">
        <v>5</v>
      </c>
      <c r="AL241" s="85" t="s">
        <v>500</v>
      </c>
      <c r="AM241" s="79" t="s">
        <v>568</v>
      </c>
      <c r="AN241" s="79" t="b">
        <v>0</v>
      </c>
      <c r="AO241" s="85" t="s">
        <v>500</v>
      </c>
      <c r="AP241" s="79" t="s">
        <v>176</v>
      </c>
      <c r="AQ241" s="79">
        <v>0</v>
      </c>
      <c r="AR241" s="79">
        <v>0</v>
      </c>
      <c r="AS241" s="79"/>
      <c r="AT241" s="79"/>
      <c r="AU241" s="79"/>
      <c r="AV241" s="79"/>
      <c r="AW241" s="79"/>
      <c r="AX241" s="79"/>
      <c r="AY241" s="79"/>
      <c r="AZ241" s="79"/>
      <c r="BA241">
        <v>16</v>
      </c>
      <c r="BB241" s="78" t="str">
        <f>REPLACE(INDEX(GroupVertices[Group],MATCH(Edges[[#This Row],[Vertex 1]],GroupVertices[Vertex],0)),1,1,"")</f>
        <v>2</v>
      </c>
      <c r="BC241" s="78" t="str">
        <f>REPLACE(INDEX(GroupVertices[Group],MATCH(Edges[[#This Row],[Vertex 2]],GroupVertices[Vertex],0)),1,1,"")</f>
        <v>1</v>
      </c>
      <c r="BD241" s="48">
        <v>1</v>
      </c>
      <c r="BE241" s="49">
        <v>5.882352941176471</v>
      </c>
      <c r="BF241" s="48">
        <v>0</v>
      </c>
      <c r="BG241" s="49">
        <v>0</v>
      </c>
      <c r="BH241" s="48">
        <v>0</v>
      </c>
      <c r="BI241" s="49">
        <v>0</v>
      </c>
      <c r="BJ241" s="48">
        <v>16</v>
      </c>
      <c r="BK241" s="49">
        <v>94.11764705882354</v>
      </c>
      <c r="BL241" s="48">
        <v>17</v>
      </c>
    </row>
    <row r="242" spans="1:64" ht="15">
      <c r="A242" s="64" t="s">
        <v>231</v>
      </c>
      <c r="B242" s="64" t="s">
        <v>226</v>
      </c>
      <c r="C242" s="65" t="s">
        <v>1766</v>
      </c>
      <c r="D242" s="66">
        <v>10</v>
      </c>
      <c r="E242" s="67" t="s">
        <v>136</v>
      </c>
      <c r="F242" s="68">
        <v>12</v>
      </c>
      <c r="G242" s="65"/>
      <c r="H242" s="69"/>
      <c r="I242" s="70"/>
      <c r="J242" s="70"/>
      <c r="K242" s="34" t="s">
        <v>66</v>
      </c>
      <c r="L242" s="77">
        <v>242</v>
      </c>
      <c r="M242" s="77"/>
      <c r="N242" s="72"/>
      <c r="O242" s="79" t="s">
        <v>301</v>
      </c>
      <c r="P242" s="81">
        <v>43711.72369212963</v>
      </c>
      <c r="Q242" s="79" t="s">
        <v>347</v>
      </c>
      <c r="R242" s="83" t="s">
        <v>362</v>
      </c>
      <c r="S242" s="79" t="s">
        <v>372</v>
      </c>
      <c r="T242" s="79" t="s">
        <v>384</v>
      </c>
      <c r="U242" s="79"/>
      <c r="V242" s="83" t="s">
        <v>412</v>
      </c>
      <c r="W242" s="81">
        <v>43711.72369212963</v>
      </c>
      <c r="X242" s="83" t="s">
        <v>478</v>
      </c>
      <c r="Y242" s="79"/>
      <c r="Z242" s="79"/>
      <c r="AA242" s="85" t="s">
        <v>543</v>
      </c>
      <c r="AB242" s="79"/>
      <c r="AC242" s="79" t="b">
        <v>0</v>
      </c>
      <c r="AD242" s="79">
        <v>0</v>
      </c>
      <c r="AE242" s="85" t="s">
        <v>552</v>
      </c>
      <c r="AF242" s="79" t="b">
        <v>0</v>
      </c>
      <c r="AG242" s="79" t="s">
        <v>560</v>
      </c>
      <c r="AH242" s="79"/>
      <c r="AI242" s="85" t="s">
        <v>552</v>
      </c>
      <c r="AJ242" s="79" t="b">
        <v>0</v>
      </c>
      <c r="AK242" s="79">
        <v>8</v>
      </c>
      <c r="AL242" s="85" t="s">
        <v>502</v>
      </c>
      <c r="AM242" s="79" t="s">
        <v>568</v>
      </c>
      <c r="AN242" s="79" t="b">
        <v>0</v>
      </c>
      <c r="AO242" s="85" t="s">
        <v>502</v>
      </c>
      <c r="AP242" s="79" t="s">
        <v>176</v>
      </c>
      <c r="AQ242" s="79">
        <v>0</v>
      </c>
      <c r="AR242" s="79">
        <v>0</v>
      </c>
      <c r="AS242" s="79"/>
      <c r="AT242" s="79"/>
      <c r="AU242" s="79"/>
      <c r="AV242" s="79"/>
      <c r="AW242" s="79"/>
      <c r="AX242" s="79"/>
      <c r="AY242" s="79"/>
      <c r="AZ242" s="79"/>
      <c r="BA242">
        <v>16</v>
      </c>
      <c r="BB242" s="78" t="str">
        <f>REPLACE(INDEX(GroupVertices[Group],MATCH(Edges[[#This Row],[Vertex 1]],GroupVertices[Vertex],0)),1,1,"")</f>
        <v>2</v>
      </c>
      <c r="BC242" s="78" t="str">
        <f>REPLACE(INDEX(GroupVertices[Group],MATCH(Edges[[#This Row],[Vertex 2]],GroupVertices[Vertex],0)),1,1,"")</f>
        <v>1</v>
      </c>
      <c r="BD242" s="48">
        <v>1</v>
      </c>
      <c r="BE242" s="49">
        <v>5.882352941176471</v>
      </c>
      <c r="BF242" s="48">
        <v>0</v>
      </c>
      <c r="BG242" s="49">
        <v>0</v>
      </c>
      <c r="BH242" s="48">
        <v>0</v>
      </c>
      <c r="BI242" s="49">
        <v>0</v>
      </c>
      <c r="BJ242" s="48">
        <v>16</v>
      </c>
      <c r="BK242" s="49">
        <v>94.11764705882354</v>
      </c>
      <c r="BL242" s="48">
        <v>17</v>
      </c>
    </row>
    <row r="243" spans="1:64" ht="15">
      <c r="A243" s="64" t="s">
        <v>231</v>
      </c>
      <c r="B243" s="64" t="s">
        <v>226</v>
      </c>
      <c r="C243" s="65" t="s">
        <v>1766</v>
      </c>
      <c r="D243" s="66">
        <v>10</v>
      </c>
      <c r="E243" s="67" t="s">
        <v>136</v>
      </c>
      <c r="F243" s="68">
        <v>12</v>
      </c>
      <c r="G243" s="65"/>
      <c r="H243" s="69"/>
      <c r="I243" s="70"/>
      <c r="J243" s="70"/>
      <c r="K243" s="34" t="s">
        <v>66</v>
      </c>
      <c r="L243" s="77">
        <v>243</v>
      </c>
      <c r="M243" s="77"/>
      <c r="N243" s="72"/>
      <c r="O243" s="79" t="s">
        <v>301</v>
      </c>
      <c r="P243" s="81">
        <v>43713.21638888889</v>
      </c>
      <c r="Q243" s="79" t="s">
        <v>348</v>
      </c>
      <c r="R243" s="83" t="s">
        <v>361</v>
      </c>
      <c r="S243" s="79" t="s">
        <v>372</v>
      </c>
      <c r="T243" s="79" t="s">
        <v>383</v>
      </c>
      <c r="U243" s="79"/>
      <c r="V243" s="83" t="s">
        <v>412</v>
      </c>
      <c r="W243" s="81">
        <v>43713.21638888889</v>
      </c>
      <c r="X243" s="83" t="s">
        <v>479</v>
      </c>
      <c r="Y243" s="79"/>
      <c r="Z243" s="79"/>
      <c r="AA243" s="85" t="s">
        <v>544</v>
      </c>
      <c r="AB243" s="79"/>
      <c r="AC243" s="79" t="b">
        <v>0</v>
      </c>
      <c r="AD243" s="79">
        <v>0</v>
      </c>
      <c r="AE243" s="85" t="s">
        <v>552</v>
      </c>
      <c r="AF243" s="79" t="b">
        <v>0</v>
      </c>
      <c r="AG243" s="79" t="s">
        <v>560</v>
      </c>
      <c r="AH243" s="79"/>
      <c r="AI243" s="85" t="s">
        <v>552</v>
      </c>
      <c r="AJ243" s="79" t="b">
        <v>0</v>
      </c>
      <c r="AK243" s="79">
        <v>2</v>
      </c>
      <c r="AL243" s="85" t="s">
        <v>501</v>
      </c>
      <c r="AM243" s="79" t="s">
        <v>568</v>
      </c>
      <c r="AN243" s="79" t="b">
        <v>0</v>
      </c>
      <c r="AO243" s="85" t="s">
        <v>501</v>
      </c>
      <c r="AP243" s="79" t="s">
        <v>176</v>
      </c>
      <c r="AQ243" s="79">
        <v>0</v>
      </c>
      <c r="AR243" s="79">
        <v>0</v>
      </c>
      <c r="AS243" s="79"/>
      <c r="AT243" s="79"/>
      <c r="AU243" s="79"/>
      <c r="AV243" s="79"/>
      <c r="AW243" s="79"/>
      <c r="AX243" s="79"/>
      <c r="AY243" s="79"/>
      <c r="AZ243" s="79"/>
      <c r="BA243">
        <v>16</v>
      </c>
      <c r="BB243" s="78" t="str">
        <f>REPLACE(INDEX(GroupVertices[Group],MATCH(Edges[[#This Row],[Vertex 1]],GroupVertices[Vertex],0)),1,1,"")</f>
        <v>2</v>
      </c>
      <c r="BC243" s="78" t="str">
        <f>REPLACE(INDEX(GroupVertices[Group],MATCH(Edges[[#This Row],[Vertex 2]],GroupVertices[Vertex],0)),1,1,"")</f>
        <v>1</v>
      </c>
      <c r="BD243" s="48">
        <v>1</v>
      </c>
      <c r="BE243" s="49">
        <v>5.882352941176471</v>
      </c>
      <c r="BF243" s="48">
        <v>0</v>
      </c>
      <c r="BG243" s="49">
        <v>0</v>
      </c>
      <c r="BH243" s="48">
        <v>0</v>
      </c>
      <c r="BI243" s="49">
        <v>0</v>
      </c>
      <c r="BJ243" s="48">
        <v>16</v>
      </c>
      <c r="BK243" s="49">
        <v>94.11764705882354</v>
      </c>
      <c r="BL243" s="48">
        <v>17</v>
      </c>
    </row>
    <row r="244" spans="1:64" ht="15">
      <c r="A244" s="64" t="s">
        <v>231</v>
      </c>
      <c r="B244" s="64" t="s">
        <v>226</v>
      </c>
      <c r="C244" s="65" t="s">
        <v>1766</v>
      </c>
      <c r="D244" s="66">
        <v>10</v>
      </c>
      <c r="E244" s="67" t="s">
        <v>136</v>
      </c>
      <c r="F244" s="68">
        <v>12</v>
      </c>
      <c r="G244" s="65"/>
      <c r="H244" s="69"/>
      <c r="I244" s="70"/>
      <c r="J244" s="70"/>
      <c r="K244" s="34" t="s">
        <v>66</v>
      </c>
      <c r="L244" s="77">
        <v>244</v>
      </c>
      <c r="M244" s="77"/>
      <c r="N244" s="72"/>
      <c r="O244" s="79" t="s">
        <v>301</v>
      </c>
      <c r="P244" s="81">
        <v>43715.02162037037</v>
      </c>
      <c r="Q244" s="79" t="s">
        <v>312</v>
      </c>
      <c r="R244" s="83" t="s">
        <v>354</v>
      </c>
      <c r="S244" s="79" t="s">
        <v>372</v>
      </c>
      <c r="T244" s="79" t="s">
        <v>379</v>
      </c>
      <c r="U244" s="79"/>
      <c r="V244" s="83" t="s">
        <v>412</v>
      </c>
      <c r="W244" s="81">
        <v>43715.02162037037</v>
      </c>
      <c r="X244" s="83" t="s">
        <v>480</v>
      </c>
      <c r="Y244" s="79"/>
      <c r="Z244" s="79"/>
      <c r="AA244" s="85" t="s">
        <v>545</v>
      </c>
      <c r="AB244" s="79"/>
      <c r="AC244" s="79" t="b">
        <v>0</v>
      </c>
      <c r="AD244" s="79">
        <v>0</v>
      </c>
      <c r="AE244" s="85" t="s">
        <v>552</v>
      </c>
      <c r="AF244" s="79" t="b">
        <v>0</v>
      </c>
      <c r="AG244" s="79" t="s">
        <v>560</v>
      </c>
      <c r="AH244" s="79"/>
      <c r="AI244" s="85" t="s">
        <v>552</v>
      </c>
      <c r="AJ244" s="79" t="b">
        <v>0</v>
      </c>
      <c r="AK244" s="79">
        <v>2</v>
      </c>
      <c r="AL244" s="85" t="s">
        <v>505</v>
      </c>
      <c r="AM244" s="79" t="s">
        <v>568</v>
      </c>
      <c r="AN244" s="79" t="b">
        <v>0</v>
      </c>
      <c r="AO244" s="85" t="s">
        <v>505</v>
      </c>
      <c r="AP244" s="79" t="s">
        <v>176</v>
      </c>
      <c r="AQ244" s="79">
        <v>0</v>
      </c>
      <c r="AR244" s="79">
        <v>0</v>
      </c>
      <c r="AS244" s="79"/>
      <c r="AT244" s="79"/>
      <c r="AU244" s="79"/>
      <c r="AV244" s="79"/>
      <c r="AW244" s="79"/>
      <c r="AX244" s="79"/>
      <c r="AY244" s="79"/>
      <c r="AZ244" s="79"/>
      <c r="BA244">
        <v>16</v>
      </c>
      <c r="BB244" s="78" t="str">
        <f>REPLACE(INDEX(GroupVertices[Group],MATCH(Edges[[#This Row],[Vertex 1]],GroupVertices[Vertex],0)),1,1,"")</f>
        <v>2</v>
      </c>
      <c r="BC244" s="78" t="str">
        <f>REPLACE(INDEX(GroupVertices[Group],MATCH(Edges[[#This Row],[Vertex 2]],GroupVertices[Vertex],0)),1,1,"")</f>
        <v>1</v>
      </c>
      <c r="BD244" s="48">
        <v>1</v>
      </c>
      <c r="BE244" s="49">
        <v>6.25</v>
      </c>
      <c r="BF244" s="48">
        <v>0</v>
      </c>
      <c r="BG244" s="49">
        <v>0</v>
      </c>
      <c r="BH244" s="48">
        <v>0</v>
      </c>
      <c r="BI244" s="49">
        <v>0</v>
      </c>
      <c r="BJ244" s="48">
        <v>15</v>
      </c>
      <c r="BK244" s="49">
        <v>93.75</v>
      </c>
      <c r="BL244" s="48">
        <v>16</v>
      </c>
    </row>
    <row r="245" spans="1:64" ht="15">
      <c r="A245" s="64" t="s">
        <v>231</v>
      </c>
      <c r="B245" s="64" t="s">
        <v>226</v>
      </c>
      <c r="C245" s="65" t="s">
        <v>1766</v>
      </c>
      <c r="D245" s="66">
        <v>10</v>
      </c>
      <c r="E245" s="67" t="s">
        <v>136</v>
      </c>
      <c r="F245" s="68">
        <v>12</v>
      </c>
      <c r="G245" s="65"/>
      <c r="H245" s="69"/>
      <c r="I245" s="70"/>
      <c r="J245" s="70"/>
      <c r="K245" s="34" t="s">
        <v>66</v>
      </c>
      <c r="L245" s="77">
        <v>245</v>
      </c>
      <c r="M245" s="77"/>
      <c r="N245" s="72"/>
      <c r="O245" s="79" t="s">
        <v>301</v>
      </c>
      <c r="P245" s="81">
        <v>43715.08351851852</v>
      </c>
      <c r="Q245" s="79" t="s">
        <v>335</v>
      </c>
      <c r="R245" s="79"/>
      <c r="S245" s="79"/>
      <c r="T245" s="79"/>
      <c r="U245" s="79"/>
      <c r="V245" s="83" t="s">
        <v>412</v>
      </c>
      <c r="W245" s="81">
        <v>43715.08351851852</v>
      </c>
      <c r="X245" s="83" t="s">
        <v>452</v>
      </c>
      <c r="Y245" s="79"/>
      <c r="Z245" s="79"/>
      <c r="AA245" s="85" t="s">
        <v>517</v>
      </c>
      <c r="AB245" s="79"/>
      <c r="AC245" s="79" t="b">
        <v>0</v>
      </c>
      <c r="AD245" s="79">
        <v>0</v>
      </c>
      <c r="AE245" s="85" t="s">
        <v>552</v>
      </c>
      <c r="AF245" s="79" t="b">
        <v>0</v>
      </c>
      <c r="AG245" s="79" t="s">
        <v>560</v>
      </c>
      <c r="AH245" s="79"/>
      <c r="AI245" s="85" t="s">
        <v>552</v>
      </c>
      <c r="AJ245" s="79" t="b">
        <v>0</v>
      </c>
      <c r="AK245" s="79">
        <v>1</v>
      </c>
      <c r="AL245" s="85" t="s">
        <v>503</v>
      </c>
      <c r="AM245" s="79" t="s">
        <v>573</v>
      </c>
      <c r="AN245" s="79" t="b">
        <v>0</v>
      </c>
      <c r="AO245" s="85" t="s">
        <v>503</v>
      </c>
      <c r="AP245" s="79" t="s">
        <v>176</v>
      </c>
      <c r="AQ245" s="79">
        <v>0</v>
      </c>
      <c r="AR245" s="79">
        <v>0</v>
      </c>
      <c r="AS245" s="79"/>
      <c r="AT245" s="79"/>
      <c r="AU245" s="79"/>
      <c r="AV245" s="79"/>
      <c r="AW245" s="79"/>
      <c r="AX245" s="79"/>
      <c r="AY245" s="79"/>
      <c r="AZ245" s="79"/>
      <c r="BA245">
        <v>16</v>
      </c>
      <c r="BB245" s="78" t="str">
        <f>REPLACE(INDEX(GroupVertices[Group],MATCH(Edges[[#This Row],[Vertex 1]],GroupVertices[Vertex],0)),1,1,"")</f>
        <v>2</v>
      </c>
      <c r="BC245" s="78" t="str">
        <f>REPLACE(INDEX(GroupVertices[Group],MATCH(Edges[[#This Row],[Vertex 2]],GroupVertices[Vertex],0)),1,1,"")</f>
        <v>1</v>
      </c>
      <c r="BD245" s="48"/>
      <c r="BE245" s="49"/>
      <c r="BF245" s="48"/>
      <c r="BG245" s="49"/>
      <c r="BH245" s="48"/>
      <c r="BI245" s="49"/>
      <c r="BJ245" s="48"/>
      <c r="BK245" s="49"/>
      <c r="BL245" s="48"/>
    </row>
    <row r="246" spans="1:64" ht="15">
      <c r="A246" s="64" t="s">
        <v>231</v>
      </c>
      <c r="B246" s="64" t="s">
        <v>226</v>
      </c>
      <c r="C246" s="65" t="s">
        <v>1766</v>
      </c>
      <c r="D246" s="66">
        <v>10</v>
      </c>
      <c r="E246" s="67" t="s">
        <v>136</v>
      </c>
      <c r="F246" s="68">
        <v>12</v>
      </c>
      <c r="G246" s="65"/>
      <c r="H246" s="69"/>
      <c r="I246" s="70"/>
      <c r="J246" s="70"/>
      <c r="K246" s="34" t="s">
        <v>66</v>
      </c>
      <c r="L246" s="77">
        <v>246</v>
      </c>
      <c r="M246" s="77"/>
      <c r="N246" s="72"/>
      <c r="O246" s="79" t="s">
        <v>301</v>
      </c>
      <c r="P246" s="81">
        <v>43741.223125</v>
      </c>
      <c r="Q246" s="79" t="s">
        <v>314</v>
      </c>
      <c r="R246" s="83" t="s">
        <v>356</v>
      </c>
      <c r="S246" s="79" t="s">
        <v>372</v>
      </c>
      <c r="T246" s="79" t="s">
        <v>295</v>
      </c>
      <c r="U246" s="79"/>
      <c r="V246" s="83" t="s">
        <v>412</v>
      </c>
      <c r="W246" s="81">
        <v>43741.223125</v>
      </c>
      <c r="X246" s="83" t="s">
        <v>481</v>
      </c>
      <c r="Y246" s="79"/>
      <c r="Z246" s="79"/>
      <c r="AA246" s="85" t="s">
        <v>546</v>
      </c>
      <c r="AB246" s="79"/>
      <c r="AC246" s="79" t="b">
        <v>0</v>
      </c>
      <c r="AD246" s="79">
        <v>0</v>
      </c>
      <c r="AE246" s="85" t="s">
        <v>552</v>
      </c>
      <c r="AF246" s="79" t="b">
        <v>0</v>
      </c>
      <c r="AG246" s="79" t="s">
        <v>560</v>
      </c>
      <c r="AH246" s="79"/>
      <c r="AI246" s="85" t="s">
        <v>552</v>
      </c>
      <c r="AJ246" s="79" t="b">
        <v>0</v>
      </c>
      <c r="AK246" s="79">
        <v>4</v>
      </c>
      <c r="AL246" s="85" t="s">
        <v>526</v>
      </c>
      <c r="AM246" s="79" t="s">
        <v>568</v>
      </c>
      <c r="AN246" s="79" t="b">
        <v>0</v>
      </c>
      <c r="AO246" s="85" t="s">
        <v>526</v>
      </c>
      <c r="AP246" s="79" t="s">
        <v>176</v>
      </c>
      <c r="AQ246" s="79">
        <v>0</v>
      </c>
      <c r="AR246" s="79">
        <v>0</v>
      </c>
      <c r="AS246" s="79"/>
      <c r="AT246" s="79"/>
      <c r="AU246" s="79"/>
      <c r="AV246" s="79"/>
      <c r="AW246" s="79"/>
      <c r="AX246" s="79"/>
      <c r="AY246" s="79"/>
      <c r="AZ246" s="79"/>
      <c r="BA246">
        <v>16</v>
      </c>
      <c r="BB246" s="78" t="str">
        <f>REPLACE(INDEX(GroupVertices[Group],MATCH(Edges[[#This Row],[Vertex 1]],GroupVertices[Vertex],0)),1,1,"")</f>
        <v>2</v>
      </c>
      <c r="BC246" s="78" t="str">
        <f>REPLACE(INDEX(GroupVertices[Group],MATCH(Edges[[#This Row],[Vertex 2]],GroupVertices[Vertex],0)),1,1,"")</f>
        <v>1</v>
      </c>
      <c r="BD246" s="48">
        <v>1</v>
      </c>
      <c r="BE246" s="49">
        <v>5.882352941176471</v>
      </c>
      <c r="BF246" s="48">
        <v>0</v>
      </c>
      <c r="BG246" s="49">
        <v>0</v>
      </c>
      <c r="BH246" s="48">
        <v>0</v>
      </c>
      <c r="BI246" s="49">
        <v>0</v>
      </c>
      <c r="BJ246" s="48">
        <v>16</v>
      </c>
      <c r="BK246" s="49">
        <v>94.11764705882354</v>
      </c>
      <c r="BL246" s="48">
        <v>17</v>
      </c>
    </row>
    <row r="247" spans="1:64" ht="15">
      <c r="A247" s="64" t="s">
        <v>231</v>
      </c>
      <c r="B247" s="64" t="s">
        <v>226</v>
      </c>
      <c r="C247" s="65" t="s">
        <v>1766</v>
      </c>
      <c r="D247" s="66">
        <v>10</v>
      </c>
      <c r="E247" s="67" t="s">
        <v>136</v>
      </c>
      <c r="F247" s="68">
        <v>12</v>
      </c>
      <c r="G247" s="65"/>
      <c r="H247" s="69"/>
      <c r="I247" s="70"/>
      <c r="J247" s="70"/>
      <c r="K247" s="34" t="s">
        <v>66</v>
      </c>
      <c r="L247" s="77">
        <v>247</v>
      </c>
      <c r="M247" s="77"/>
      <c r="N247" s="72"/>
      <c r="O247" s="79" t="s">
        <v>301</v>
      </c>
      <c r="P247" s="81">
        <v>43742.917175925926</v>
      </c>
      <c r="Q247" s="79" t="s">
        <v>341</v>
      </c>
      <c r="R247" s="83" t="s">
        <v>366</v>
      </c>
      <c r="S247" s="79" t="s">
        <v>373</v>
      </c>
      <c r="T247" s="79" t="s">
        <v>389</v>
      </c>
      <c r="U247" s="79"/>
      <c r="V247" s="83" t="s">
        <v>412</v>
      </c>
      <c r="W247" s="81">
        <v>43742.917175925926</v>
      </c>
      <c r="X247" s="83" t="s">
        <v>469</v>
      </c>
      <c r="Y247" s="79"/>
      <c r="Z247" s="79"/>
      <c r="AA247" s="85" t="s">
        <v>534</v>
      </c>
      <c r="AB247" s="85" t="s">
        <v>551</v>
      </c>
      <c r="AC247" s="79" t="b">
        <v>0</v>
      </c>
      <c r="AD247" s="79">
        <v>2</v>
      </c>
      <c r="AE247" s="85" t="s">
        <v>559</v>
      </c>
      <c r="AF247" s="79" t="b">
        <v>1</v>
      </c>
      <c r="AG247" s="79" t="s">
        <v>561</v>
      </c>
      <c r="AH247" s="79"/>
      <c r="AI247" s="85" t="s">
        <v>526</v>
      </c>
      <c r="AJ247" s="79" t="b">
        <v>0</v>
      </c>
      <c r="AK247" s="79">
        <v>2</v>
      </c>
      <c r="AL247" s="85" t="s">
        <v>552</v>
      </c>
      <c r="AM247" s="79" t="s">
        <v>568</v>
      </c>
      <c r="AN247" s="79" t="b">
        <v>0</v>
      </c>
      <c r="AO247" s="85" t="s">
        <v>551</v>
      </c>
      <c r="AP247" s="79" t="s">
        <v>176</v>
      </c>
      <c r="AQ247" s="79">
        <v>0</v>
      </c>
      <c r="AR247" s="79">
        <v>0</v>
      </c>
      <c r="AS247" s="79"/>
      <c r="AT247" s="79"/>
      <c r="AU247" s="79"/>
      <c r="AV247" s="79"/>
      <c r="AW247" s="79"/>
      <c r="AX247" s="79"/>
      <c r="AY247" s="79"/>
      <c r="AZ247" s="79"/>
      <c r="BA247">
        <v>16</v>
      </c>
      <c r="BB247" s="78" t="str">
        <f>REPLACE(INDEX(GroupVertices[Group],MATCH(Edges[[#This Row],[Vertex 1]],GroupVertices[Vertex],0)),1,1,"")</f>
        <v>2</v>
      </c>
      <c r="BC247" s="78" t="str">
        <f>REPLACE(INDEX(GroupVertices[Group],MATCH(Edges[[#This Row],[Vertex 2]],GroupVertices[Vertex],0)),1,1,"")</f>
        <v>1</v>
      </c>
      <c r="BD247" s="48"/>
      <c r="BE247" s="49"/>
      <c r="BF247" s="48"/>
      <c r="BG247" s="49"/>
      <c r="BH247" s="48"/>
      <c r="BI247" s="49"/>
      <c r="BJ247" s="48"/>
      <c r="BK247" s="49"/>
      <c r="BL247" s="48"/>
    </row>
    <row r="248" spans="1:64" ht="15">
      <c r="A248" s="64" t="s">
        <v>231</v>
      </c>
      <c r="B248" s="64" t="s">
        <v>226</v>
      </c>
      <c r="C248" s="65" t="s">
        <v>1766</v>
      </c>
      <c r="D248" s="66">
        <v>10</v>
      </c>
      <c r="E248" s="67" t="s">
        <v>136</v>
      </c>
      <c r="F248" s="68">
        <v>12</v>
      </c>
      <c r="G248" s="65"/>
      <c r="H248" s="69"/>
      <c r="I248" s="70"/>
      <c r="J248" s="70"/>
      <c r="K248" s="34" t="s">
        <v>66</v>
      </c>
      <c r="L248" s="77">
        <v>248</v>
      </c>
      <c r="M248" s="77"/>
      <c r="N248" s="72"/>
      <c r="O248" s="79" t="s">
        <v>301</v>
      </c>
      <c r="P248" s="81">
        <v>43742.91730324074</v>
      </c>
      <c r="Q248" s="79" t="s">
        <v>342</v>
      </c>
      <c r="R248" s="83" t="s">
        <v>366</v>
      </c>
      <c r="S248" s="79" t="s">
        <v>373</v>
      </c>
      <c r="T248" s="79" t="s">
        <v>390</v>
      </c>
      <c r="U248" s="79"/>
      <c r="V248" s="83" t="s">
        <v>412</v>
      </c>
      <c r="W248" s="81">
        <v>43742.91730324074</v>
      </c>
      <c r="X248" s="83" t="s">
        <v>470</v>
      </c>
      <c r="Y248" s="79"/>
      <c r="Z248" s="79"/>
      <c r="AA248" s="85" t="s">
        <v>535</v>
      </c>
      <c r="AB248" s="79"/>
      <c r="AC248" s="79" t="b">
        <v>0</v>
      </c>
      <c r="AD248" s="79">
        <v>0</v>
      </c>
      <c r="AE248" s="85" t="s">
        <v>552</v>
      </c>
      <c r="AF248" s="79" t="b">
        <v>1</v>
      </c>
      <c r="AG248" s="79" t="s">
        <v>561</v>
      </c>
      <c r="AH248" s="79"/>
      <c r="AI248" s="85" t="s">
        <v>526</v>
      </c>
      <c r="AJ248" s="79" t="b">
        <v>0</v>
      </c>
      <c r="AK248" s="79">
        <v>2</v>
      </c>
      <c r="AL248" s="85" t="s">
        <v>534</v>
      </c>
      <c r="AM248" s="79" t="s">
        <v>568</v>
      </c>
      <c r="AN248" s="79" t="b">
        <v>0</v>
      </c>
      <c r="AO248" s="85" t="s">
        <v>534</v>
      </c>
      <c r="AP248" s="79" t="s">
        <v>176</v>
      </c>
      <c r="AQ248" s="79">
        <v>0</v>
      </c>
      <c r="AR248" s="79">
        <v>0</v>
      </c>
      <c r="AS248" s="79"/>
      <c r="AT248" s="79"/>
      <c r="AU248" s="79"/>
      <c r="AV248" s="79"/>
      <c r="AW248" s="79"/>
      <c r="AX248" s="79"/>
      <c r="AY248" s="79"/>
      <c r="AZ248" s="79"/>
      <c r="BA248">
        <v>16</v>
      </c>
      <c r="BB248" s="78" t="str">
        <f>REPLACE(INDEX(GroupVertices[Group],MATCH(Edges[[#This Row],[Vertex 1]],GroupVertices[Vertex],0)),1,1,"")</f>
        <v>2</v>
      </c>
      <c r="BC248" s="78" t="str">
        <f>REPLACE(INDEX(GroupVertices[Group],MATCH(Edges[[#This Row],[Vertex 2]],GroupVertices[Vertex],0)),1,1,"")</f>
        <v>1</v>
      </c>
      <c r="BD248" s="48"/>
      <c r="BE248" s="49"/>
      <c r="BF248" s="48"/>
      <c r="BG248" s="49"/>
      <c r="BH248" s="48"/>
      <c r="BI248" s="49"/>
      <c r="BJ248" s="48"/>
      <c r="BK248" s="49"/>
      <c r="BL248" s="48"/>
    </row>
    <row r="249" spans="1:64" ht="15">
      <c r="A249" s="64" t="s">
        <v>231</v>
      </c>
      <c r="B249" s="64" t="s">
        <v>226</v>
      </c>
      <c r="C249" s="65" t="s">
        <v>1766</v>
      </c>
      <c r="D249" s="66">
        <v>10</v>
      </c>
      <c r="E249" s="67" t="s">
        <v>136</v>
      </c>
      <c r="F249" s="68">
        <v>12</v>
      </c>
      <c r="G249" s="65"/>
      <c r="H249" s="69"/>
      <c r="I249" s="70"/>
      <c r="J249" s="70"/>
      <c r="K249" s="34" t="s">
        <v>66</v>
      </c>
      <c r="L249" s="77">
        <v>249</v>
      </c>
      <c r="M249" s="77"/>
      <c r="N249" s="72"/>
      <c r="O249" s="79" t="s">
        <v>301</v>
      </c>
      <c r="P249" s="81">
        <v>43743.181122685186</v>
      </c>
      <c r="Q249" s="79" t="s">
        <v>339</v>
      </c>
      <c r="R249" s="79"/>
      <c r="S249" s="79"/>
      <c r="T249" s="79"/>
      <c r="U249" s="79"/>
      <c r="V249" s="83" t="s">
        <v>412</v>
      </c>
      <c r="W249" s="81">
        <v>43743.181122685186</v>
      </c>
      <c r="X249" s="83" t="s">
        <v>466</v>
      </c>
      <c r="Y249" s="79"/>
      <c r="Z249" s="79"/>
      <c r="AA249" s="85" t="s">
        <v>531</v>
      </c>
      <c r="AB249" s="79"/>
      <c r="AC249" s="79" t="b">
        <v>0</v>
      </c>
      <c r="AD249" s="79">
        <v>0</v>
      </c>
      <c r="AE249" s="85" t="s">
        <v>552</v>
      </c>
      <c r="AF249" s="79" t="b">
        <v>0</v>
      </c>
      <c r="AG249" s="79" t="s">
        <v>560</v>
      </c>
      <c r="AH249" s="79"/>
      <c r="AI249" s="85" t="s">
        <v>552</v>
      </c>
      <c r="AJ249" s="79" t="b">
        <v>0</v>
      </c>
      <c r="AK249" s="79">
        <v>2</v>
      </c>
      <c r="AL249" s="85" t="s">
        <v>514</v>
      </c>
      <c r="AM249" s="79" t="s">
        <v>573</v>
      </c>
      <c r="AN249" s="79" t="b">
        <v>0</v>
      </c>
      <c r="AO249" s="85" t="s">
        <v>514</v>
      </c>
      <c r="AP249" s="79" t="s">
        <v>176</v>
      </c>
      <c r="AQ249" s="79">
        <v>0</v>
      </c>
      <c r="AR249" s="79">
        <v>0</v>
      </c>
      <c r="AS249" s="79"/>
      <c r="AT249" s="79"/>
      <c r="AU249" s="79"/>
      <c r="AV249" s="79"/>
      <c r="AW249" s="79"/>
      <c r="AX249" s="79"/>
      <c r="AY249" s="79"/>
      <c r="AZ249" s="79"/>
      <c r="BA249">
        <v>16</v>
      </c>
      <c r="BB249" s="78" t="str">
        <f>REPLACE(INDEX(GroupVertices[Group],MATCH(Edges[[#This Row],[Vertex 1]],GroupVertices[Vertex],0)),1,1,"")</f>
        <v>2</v>
      </c>
      <c r="BC249" s="78" t="str">
        <f>REPLACE(INDEX(GroupVertices[Group],MATCH(Edges[[#This Row],[Vertex 2]],GroupVertices[Vertex],0)),1,1,"")</f>
        <v>1</v>
      </c>
      <c r="BD249" s="48"/>
      <c r="BE249" s="49"/>
      <c r="BF249" s="48"/>
      <c r="BG249" s="49"/>
      <c r="BH249" s="48"/>
      <c r="BI249" s="49"/>
      <c r="BJ249" s="48"/>
      <c r="BK249" s="49"/>
      <c r="BL249" s="48"/>
    </row>
    <row r="250" spans="1:64" ht="15">
      <c r="A250" s="64" t="s">
        <v>231</v>
      </c>
      <c r="B250" s="64" t="s">
        <v>226</v>
      </c>
      <c r="C250" s="65" t="s">
        <v>1766</v>
      </c>
      <c r="D250" s="66">
        <v>10</v>
      </c>
      <c r="E250" s="67" t="s">
        <v>136</v>
      </c>
      <c r="F250" s="68">
        <v>12</v>
      </c>
      <c r="G250" s="65"/>
      <c r="H250" s="69"/>
      <c r="I250" s="70"/>
      <c r="J250" s="70"/>
      <c r="K250" s="34" t="s">
        <v>66</v>
      </c>
      <c r="L250" s="77">
        <v>250</v>
      </c>
      <c r="M250" s="77"/>
      <c r="N250" s="72"/>
      <c r="O250" s="79" t="s">
        <v>301</v>
      </c>
      <c r="P250" s="81">
        <v>43744.725023148145</v>
      </c>
      <c r="Q250" s="79" t="s">
        <v>343</v>
      </c>
      <c r="R250" s="83" t="s">
        <v>364</v>
      </c>
      <c r="S250" s="79" t="s">
        <v>373</v>
      </c>
      <c r="T250" s="79" t="s">
        <v>391</v>
      </c>
      <c r="U250" s="79"/>
      <c r="V250" s="83" t="s">
        <v>412</v>
      </c>
      <c r="W250" s="81">
        <v>43744.725023148145</v>
      </c>
      <c r="X250" s="83" t="s">
        <v>471</v>
      </c>
      <c r="Y250" s="79"/>
      <c r="Z250" s="79"/>
      <c r="AA250" s="85" t="s">
        <v>536</v>
      </c>
      <c r="AB250" s="85" t="s">
        <v>551</v>
      </c>
      <c r="AC250" s="79" t="b">
        <v>0</v>
      </c>
      <c r="AD250" s="79">
        <v>2</v>
      </c>
      <c r="AE250" s="85" t="s">
        <v>559</v>
      </c>
      <c r="AF250" s="79" t="b">
        <v>1</v>
      </c>
      <c r="AG250" s="79" t="s">
        <v>560</v>
      </c>
      <c r="AH250" s="79"/>
      <c r="AI250" s="85" t="s">
        <v>514</v>
      </c>
      <c r="AJ250" s="79" t="b">
        <v>0</v>
      </c>
      <c r="AK250" s="79">
        <v>3</v>
      </c>
      <c r="AL250" s="85" t="s">
        <v>552</v>
      </c>
      <c r="AM250" s="79" t="s">
        <v>568</v>
      </c>
      <c r="AN250" s="79" t="b">
        <v>0</v>
      </c>
      <c r="AO250" s="85" t="s">
        <v>551</v>
      </c>
      <c r="AP250" s="79" t="s">
        <v>176</v>
      </c>
      <c r="AQ250" s="79">
        <v>0</v>
      </c>
      <c r="AR250" s="79">
        <v>0</v>
      </c>
      <c r="AS250" s="79"/>
      <c r="AT250" s="79"/>
      <c r="AU250" s="79"/>
      <c r="AV250" s="79"/>
      <c r="AW250" s="79"/>
      <c r="AX250" s="79"/>
      <c r="AY250" s="79"/>
      <c r="AZ250" s="79"/>
      <c r="BA250">
        <v>16</v>
      </c>
      <c r="BB250" s="78" t="str">
        <f>REPLACE(INDEX(GroupVertices[Group],MATCH(Edges[[#This Row],[Vertex 1]],GroupVertices[Vertex],0)),1,1,"")</f>
        <v>2</v>
      </c>
      <c r="BC250" s="78" t="str">
        <f>REPLACE(INDEX(GroupVertices[Group],MATCH(Edges[[#This Row],[Vertex 2]],GroupVertices[Vertex],0)),1,1,"")</f>
        <v>1</v>
      </c>
      <c r="BD250" s="48"/>
      <c r="BE250" s="49"/>
      <c r="BF250" s="48"/>
      <c r="BG250" s="49"/>
      <c r="BH250" s="48"/>
      <c r="BI250" s="49"/>
      <c r="BJ250" s="48"/>
      <c r="BK250" s="49"/>
      <c r="BL250" s="48"/>
    </row>
    <row r="251" spans="1:64" ht="15">
      <c r="A251" s="64" t="s">
        <v>231</v>
      </c>
      <c r="B251" s="64" t="s">
        <v>226</v>
      </c>
      <c r="C251" s="65" t="s">
        <v>1766</v>
      </c>
      <c r="D251" s="66">
        <v>10</v>
      </c>
      <c r="E251" s="67" t="s">
        <v>136</v>
      </c>
      <c r="F251" s="68">
        <v>12</v>
      </c>
      <c r="G251" s="65"/>
      <c r="H251" s="69"/>
      <c r="I251" s="70"/>
      <c r="J251" s="70"/>
      <c r="K251" s="34" t="s">
        <v>66</v>
      </c>
      <c r="L251" s="77">
        <v>251</v>
      </c>
      <c r="M251" s="77"/>
      <c r="N251" s="72"/>
      <c r="O251" s="79" t="s">
        <v>301</v>
      </c>
      <c r="P251" s="81">
        <v>43744.72521990741</v>
      </c>
      <c r="Q251" s="79" t="s">
        <v>340</v>
      </c>
      <c r="R251" s="83" t="s">
        <v>364</v>
      </c>
      <c r="S251" s="79" t="s">
        <v>373</v>
      </c>
      <c r="T251" s="79" t="s">
        <v>388</v>
      </c>
      <c r="U251" s="79"/>
      <c r="V251" s="83" t="s">
        <v>412</v>
      </c>
      <c r="W251" s="81">
        <v>43744.72521990741</v>
      </c>
      <c r="X251" s="83" t="s">
        <v>472</v>
      </c>
      <c r="Y251" s="79"/>
      <c r="Z251" s="79"/>
      <c r="AA251" s="85" t="s">
        <v>537</v>
      </c>
      <c r="AB251" s="79"/>
      <c r="AC251" s="79" t="b">
        <v>0</v>
      </c>
      <c r="AD251" s="79">
        <v>0</v>
      </c>
      <c r="AE251" s="85" t="s">
        <v>552</v>
      </c>
      <c r="AF251" s="79" t="b">
        <v>1</v>
      </c>
      <c r="AG251" s="79" t="s">
        <v>560</v>
      </c>
      <c r="AH251" s="79"/>
      <c r="AI251" s="85" t="s">
        <v>514</v>
      </c>
      <c r="AJ251" s="79" t="b">
        <v>0</v>
      </c>
      <c r="AK251" s="79">
        <v>3</v>
      </c>
      <c r="AL251" s="85" t="s">
        <v>536</v>
      </c>
      <c r="AM251" s="79" t="s">
        <v>568</v>
      </c>
      <c r="AN251" s="79" t="b">
        <v>0</v>
      </c>
      <c r="AO251" s="85" t="s">
        <v>536</v>
      </c>
      <c r="AP251" s="79" t="s">
        <v>176</v>
      </c>
      <c r="AQ251" s="79">
        <v>0</v>
      </c>
      <c r="AR251" s="79">
        <v>0</v>
      </c>
      <c r="AS251" s="79"/>
      <c r="AT251" s="79"/>
      <c r="AU251" s="79"/>
      <c r="AV251" s="79"/>
      <c r="AW251" s="79"/>
      <c r="AX251" s="79"/>
      <c r="AY251" s="79"/>
      <c r="AZ251" s="79"/>
      <c r="BA251">
        <v>16</v>
      </c>
      <c r="BB251" s="78" t="str">
        <f>REPLACE(INDEX(GroupVertices[Group],MATCH(Edges[[#This Row],[Vertex 1]],GroupVertices[Vertex],0)),1,1,"")</f>
        <v>2</v>
      </c>
      <c r="BC251" s="78" t="str">
        <f>REPLACE(INDEX(GroupVertices[Group],MATCH(Edges[[#This Row],[Vertex 2]],GroupVertices[Vertex],0)),1,1,"")</f>
        <v>1</v>
      </c>
      <c r="BD251" s="48"/>
      <c r="BE251" s="49"/>
      <c r="BF251" s="48"/>
      <c r="BG251" s="49"/>
      <c r="BH251" s="48"/>
      <c r="BI251" s="49"/>
      <c r="BJ251" s="48"/>
      <c r="BK251" s="49"/>
      <c r="BL251" s="48"/>
    </row>
    <row r="252" spans="1:64" ht="15">
      <c r="A252" s="64" t="s">
        <v>231</v>
      </c>
      <c r="B252" s="64" t="s">
        <v>226</v>
      </c>
      <c r="C252" s="65" t="s">
        <v>1766</v>
      </c>
      <c r="D252" s="66">
        <v>10</v>
      </c>
      <c r="E252" s="67" t="s">
        <v>136</v>
      </c>
      <c r="F252" s="68">
        <v>12</v>
      </c>
      <c r="G252" s="65"/>
      <c r="H252" s="69"/>
      <c r="I252" s="70"/>
      <c r="J252" s="70"/>
      <c r="K252" s="34" t="s">
        <v>66</v>
      </c>
      <c r="L252" s="77">
        <v>252</v>
      </c>
      <c r="M252" s="77"/>
      <c r="N252" s="72"/>
      <c r="O252" s="79" t="s">
        <v>301</v>
      </c>
      <c r="P252" s="81">
        <v>43745.69509259259</v>
      </c>
      <c r="Q252" s="79" t="s">
        <v>340</v>
      </c>
      <c r="R252" s="83" t="s">
        <v>364</v>
      </c>
      <c r="S252" s="79" t="s">
        <v>373</v>
      </c>
      <c r="T252" s="79" t="s">
        <v>388</v>
      </c>
      <c r="U252" s="79"/>
      <c r="V252" s="83" t="s">
        <v>412</v>
      </c>
      <c r="W252" s="81">
        <v>43745.69509259259</v>
      </c>
      <c r="X252" s="83" t="s">
        <v>473</v>
      </c>
      <c r="Y252" s="79"/>
      <c r="Z252" s="79"/>
      <c r="AA252" s="85" t="s">
        <v>538</v>
      </c>
      <c r="AB252" s="79"/>
      <c r="AC252" s="79" t="b">
        <v>0</v>
      </c>
      <c r="AD252" s="79">
        <v>0</v>
      </c>
      <c r="AE252" s="85" t="s">
        <v>552</v>
      </c>
      <c r="AF252" s="79" t="b">
        <v>1</v>
      </c>
      <c r="AG252" s="79" t="s">
        <v>560</v>
      </c>
      <c r="AH252" s="79"/>
      <c r="AI252" s="85" t="s">
        <v>514</v>
      </c>
      <c r="AJ252" s="79" t="b">
        <v>0</v>
      </c>
      <c r="AK252" s="79">
        <v>3</v>
      </c>
      <c r="AL252" s="85" t="s">
        <v>536</v>
      </c>
      <c r="AM252" s="79" t="s">
        <v>568</v>
      </c>
      <c r="AN252" s="79" t="b">
        <v>0</v>
      </c>
      <c r="AO252" s="85" t="s">
        <v>536</v>
      </c>
      <c r="AP252" s="79" t="s">
        <v>176</v>
      </c>
      <c r="AQ252" s="79">
        <v>0</v>
      </c>
      <c r="AR252" s="79">
        <v>0</v>
      </c>
      <c r="AS252" s="79"/>
      <c r="AT252" s="79"/>
      <c r="AU252" s="79"/>
      <c r="AV252" s="79"/>
      <c r="AW252" s="79"/>
      <c r="AX252" s="79"/>
      <c r="AY252" s="79"/>
      <c r="AZ252" s="79"/>
      <c r="BA252">
        <v>16</v>
      </c>
      <c r="BB252" s="78" t="str">
        <f>REPLACE(INDEX(GroupVertices[Group],MATCH(Edges[[#This Row],[Vertex 1]],GroupVertices[Vertex],0)),1,1,"")</f>
        <v>2</v>
      </c>
      <c r="BC252" s="78" t="str">
        <f>REPLACE(INDEX(GroupVertices[Group],MATCH(Edges[[#This Row],[Vertex 2]],GroupVertices[Vertex],0)),1,1,"")</f>
        <v>1</v>
      </c>
      <c r="BD252" s="48"/>
      <c r="BE252" s="49"/>
      <c r="BF252" s="48"/>
      <c r="BG252" s="49"/>
      <c r="BH252" s="48"/>
      <c r="BI252" s="49"/>
      <c r="BJ252" s="48"/>
      <c r="BK252" s="49"/>
      <c r="BL252" s="48"/>
    </row>
    <row r="253" spans="1:64" ht="15">
      <c r="A253" s="64" t="s">
        <v>231</v>
      </c>
      <c r="B253" s="64" t="s">
        <v>226</v>
      </c>
      <c r="C253" s="65" t="s">
        <v>1766</v>
      </c>
      <c r="D253" s="66">
        <v>10</v>
      </c>
      <c r="E253" s="67" t="s">
        <v>136</v>
      </c>
      <c r="F253" s="68">
        <v>12</v>
      </c>
      <c r="G253" s="65"/>
      <c r="H253" s="69"/>
      <c r="I253" s="70"/>
      <c r="J253" s="70"/>
      <c r="K253" s="34" t="s">
        <v>66</v>
      </c>
      <c r="L253" s="77">
        <v>253</v>
      </c>
      <c r="M253" s="77"/>
      <c r="N253" s="72"/>
      <c r="O253" s="79" t="s">
        <v>301</v>
      </c>
      <c r="P253" s="81">
        <v>43746.95990740741</v>
      </c>
      <c r="Q253" s="79" t="s">
        <v>342</v>
      </c>
      <c r="R253" s="83" t="s">
        <v>366</v>
      </c>
      <c r="S253" s="79" t="s">
        <v>373</v>
      </c>
      <c r="T253" s="79" t="s">
        <v>390</v>
      </c>
      <c r="U253" s="79"/>
      <c r="V253" s="83" t="s">
        <v>412</v>
      </c>
      <c r="W253" s="81">
        <v>43746.95990740741</v>
      </c>
      <c r="X253" s="83" t="s">
        <v>474</v>
      </c>
      <c r="Y253" s="79"/>
      <c r="Z253" s="79"/>
      <c r="AA253" s="85" t="s">
        <v>539</v>
      </c>
      <c r="AB253" s="79"/>
      <c r="AC253" s="79" t="b">
        <v>0</v>
      </c>
      <c r="AD253" s="79">
        <v>0</v>
      </c>
      <c r="AE253" s="85" t="s">
        <v>552</v>
      </c>
      <c r="AF253" s="79" t="b">
        <v>1</v>
      </c>
      <c r="AG253" s="79" t="s">
        <v>561</v>
      </c>
      <c r="AH253" s="79"/>
      <c r="AI253" s="85" t="s">
        <v>526</v>
      </c>
      <c r="AJ253" s="79" t="b">
        <v>0</v>
      </c>
      <c r="AK253" s="79">
        <v>2</v>
      </c>
      <c r="AL253" s="85" t="s">
        <v>534</v>
      </c>
      <c r="AM253" s="79" t="s">
        <v>568</v>
      </c>
      <c r="AN253" s="79" t="b">
        <v>0</v>
      </c>
      <c r="AO253" s="85" t="s">
        <v>534</v>
      </c>
      <c r="AP253" s="79" t="s">
        <v>176</v>
      </c>
      <c r="AQ253" s="79">
        <v>0</v>
      </c>
      <c r="AR253" s="79">
        <v>0</v>
      </c>
      <c r="AS253" s="79"/>
      <c r="AT253" s="79"/>
      <c r="AU253" s="79"/>
      <c r="AV253" s="79"/>
      <c r="AW253" s="79"/>
      <c r="AX253" s="79"/>
      <c r="AY253" s="79"/>
      <c r="AZ253" s="79"/>
      <c r="BA253">
        <v>16</v>
      </c>
      <c r="BB253" s="78" t="str">
        <f>REPLACE(INDEX(GroupVertices[Group],MATCH(Edges[[#This Row],[Vertex 1]],GroupVertices[Vertex],0)),1,1,"")</f>
        <v>2</v>
      </c>
      <c r="BC253" s="78" t="str">
        <f>REPLACE(INDEX(GroupVertices[Group],MATCH(Edges[[#This Row],[Vertex 2]],GroupVertices[Vertex],0)),1,1,"")</f>
        <v>1</v>
      </c>
      <c r="BD253" s="48"/>
      <c r="BE253" s="49"/>
      <c r="BF253" s="48"/>
      <c r="BG253" s="49"/>
      <c r="BH253" s="48"/>
      <c r="BI253" s="49"/>
      <c r="BJ253" s="48"/>
      <c r="BK253" s="49"/>
      <c r="BL253" s="48"/>
    </row>
    <row r="254" spans="1:64" ht="15">
      <c r="A254" s="64" t="s">
        <v>231</v>
      </c>
      <c r="B254" s="64" t="s">
        <v>226</v>
      </c>
      <c r="C254" s="65" t="s">
        <v>1766</v>
      </c>
      <c r="D254" s="66">
        <v>10</v>
      </c>
      <c r="E254" s="67" t="s">
        <v>136</v>
      </c>
      <c r="F254" s="68">
        <v>12</v>
      </c>
      <c r="G254" s="65"/>
      <c r="H254" s="69"/>
      <c r="I254" s="70"/>
      <c r="J254" s="70"/>
      <c r="K254" s="34" t="s">
        <v>66</v>
      </c>
      <c r="L254" s="77">
        <v>254</v>
      </c>
      <c r="M254" s="77"/>
      <c r="N254" s="72"/>
      <c r="O254" s="79" t="s">
        <v>301</v>
      </c>
      <c r="P254" s="81">
        <v>43752.23333333333</v>
      </c>
      <c r="Q254" s="79" t="s">
        <v>347</v>
      </c>
      <c r="R254" s="83" t="s">
        <v>362</v>
      </c>
      <c r="S254" s="79" t="s">
        <v>372</v>
      </c>
      <c r="T254" s="79" t="s">
        <v>384</v>
      </c>
      <c r="U254" s="79"/>
      <c r="V254" s="83" t="s">
        <v>412</v>
      </c>
      <c r="W254" s="81">
        <v>43752.23333333333</v>
      </c>
      <c r="X254" s="83" t="s">
        <v>482</v>
      </c>
      <c r="Y254" s="79"/>
      <c r="Z254" s="79"/>
      <c r="AA254" s="85" t="s">
        <v>547</v>
      </c>
      <c r="AB254" s="79"/>
      <c r="AC254" s="79" t="b">
        <v>0</v>
      </c>
      <c r="AD254" s="79">
        <v>0</v>
      </c>
      <c r="AE254" s="85" t="s">
        <v>552</v>
      </c>
      <c r="AF254" s="79" t="b">
        <v>0</v>
      </c>
      <c r="AG254" s="79" t="s">
        <v>560</v>
      </c>
      <c r="AH254" s="79"/>
      <c r="AI254" s="85" t="s">
        <v>552</v>
      </c>
      <c r="AJ254" s="79" t="b">
        <v>0</v>
      </c>
      <c r="AK254" s="79">
        <v>9</v>
      </c>
      <c r="AL254" s="85" t="s">
        <v>502</v>
      </c>
      <c r="AM254" s="79" t="s">
        <v>568</v>
      </c>
      <c r="AN254" s="79" t="b">
        <v>0</v>
      </c>
      <c r="AO254" s="85" t="s">
        <v>502</v>
      </c>
      <c r="AP254" s="79" t="s">
        <v>176</v>
      </c>
      <c r="AQ254" s="79">
        <v>0</v>
      </c>
      <c r="AR254" s="79">
        <v>0</v>
      </c>
      <c r="AS254" s="79"/>
      <c r="AT254" s="79"/>
      <c r="AU254" s="79"/>
      <c r="AV254" s="79"/>
      <c r="AW254" s="79"/>
      <c r="AX254" s="79"/>
      <c r="AY254" s="79"/>
      <c r="AZ254" s="79"/>
      <c r="BA254">
        <v>16</v>
      </c>
      <c r="BB254" s="78" t="str">
        <f>REPLACE(INDEX(GroupVertices[Group],MATCH(Edges[[#This Row],[Vertex 1]],GroupVertices[Vertex],0)),1,1,"")</f>
        <v>2</v>
      </c>
      <c r="BC254" s="78" t="str">
        <f>REPLACE(INDEX(GroupVertices[Group],MATCH(Edges[[#This Row],[Vertex 2]],GroupVertices[Vertex],0)),1,1,"")</f>
        <v>1</v>
      </c>
      <c r="BD254" s="48">
        <v>1</v>
      </c>
      <c r="BE254" s="49">
        <v>5.882352941176471</v>
      </c>
      <c r="BF254" s="48">
        <v>0</v>
      </c>
      <c r="BG254" s="49">
        <v>0</v>
      </c>
      <c r="BH254" s="48">
        <v>0</v>
      </c>
      <c r="BI254" s="49">
        <v>0</v>
      </c>
      <c r="BJ254" s="48">
        <v>16</v>
      </c>
      <c r="BK254" s="49">
        <v>94.11764705882354</v>
      </c>
      <c r="BL254"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hyperlinks>
    <hyperlink ref="R3" r:id="rId1" display="https://weworkremotely.com/remote-jobs/polinode-enterprise-account-executive"/>
    <hyperlink ref="R5" r:id="rId2" display="https://weworkremotely.com/remote-jobs/polinode-enterprise-account-executive"/>
    <hyperlink ref="R6" r:id="rId3" display="https://weworkremotely.com/remote-jobs/polinode-enterprise-account-executive"/>
    <hyperlink ref="R7" r:id="rId4" display="http://www.hiringremote.work/2019/08/polinode-enterprise-account-executive.html"/>
    <hyperlink ref="R8" r:id="rId5" display="https://workroll.com/jobs/enterprise-account-executive-polinode-san-francisco-us"/>
    <hyperlink ref="R9" r:id="rId6" display="https://www.iheartremotework.com/remote-jobs/1056/enterprise-account-executive-polinode"/>
    <hyperlink ref="R10" r:id="rId7" display="https://our.status.im/september-02-2019town-hall-42/"/>
    <hyperlink ref="R11" r:id="rId8" display="https://our.status.im/september-02-2019town-hall-42/"/>
    <hyperlink ref="R12" r:id="rId9" display="https://our.status.im/september-02-2019town-hall-42/"/>
    <hyperlink ref="R14" r:id="rId10" display="https://our.status.im/september-02-2019town-hall-42/"/>
    <hyperlink ref="R16" r:id="rId11" display="https://app.polinode.com/networks/explore/5d72977b9c2d4b0013286c0d/5d729ce59c2d4b0013286ca9"/>
    <hyperlink ref="R17" r:id="rId12" display="https://www.polinode.com/"/>
    <hyperlink ref="R18" r:id="rId13" display="https://app.polinode.com/networks/explore/5d72977b9c2d4b0013286c0d/5d729ce59c2d4b0013286ca9"/>
    <hyperlink ref="R19" r:id="rId14" display="https://app.polinode.com/networks/explore/5d9531bd4bfc520013def2a1/5d9537dc1b66ef00130c9be5"/>
    <hyperlink ref="R20" r:id="rId15" display="https://twitter.com/KesterRatcliff/status/1179795423785099266"/>
    <hyperlink ref="R21" r:id="rId16" display="https://twitter.com/KesterRatcliff/status/1179795423785099266"/>
    <hyperlink ref="R22" r:id="rId17" display="https://twitter.com/KesterRatcliff/status/1179795423785099266"/>
    <hyperlink ref="R23" r:id="rId18" display="https://twitter.com/KesterRatcliff/status/1179795423785099266"/>
    <hyperlink ref="R24" r:id="rId19" display="https://twitter.com/KesterRatcliff/status/1179795423785099266"/>
    <hyperlink ref="R25" r:id="rId20" display="https://twitter.com/KesterRatcliff/status/1179795423785099266"/>
    <hyperlink ref="R26" r:id="rId21" display="https://twitter.com/KesterRatcliff/status/1179795423785099266"/>
    <hyperlink ref="R27" r:id="rId22" display="https://twitter.com/KesterRatcliff/status/1179795423785099266"/>
    <hyperlink ref="R28" r:id="rId23" display="https://app.polinode.com/networks/explore/5ca782bc9ddef10013123bef"/>
    <hyperlink ref="R29" r:id="rId24" display="https://app.polinode.com/networks/explore/5ca782bc9ddef10013123bef"/>
    <hyperlink ref="R30" r:id="rId25" display="https://app.polinode.com/networks/explore/5ca782bc9ddef10013123bef"/>
    <hyperlink ref="R31" r:id="rId26" display="https://app.polinode.com/networks/explore/5ca782bc9ddef10013123bef"/>
    <hyperlink ref="R32" r:id="rId27" display="https://app.polinode.com/networks/explore/5ca782bc9ddef10013123bef"/>
    <hyperlink ref="R33" r:id="rId28" display="https://app.polinode.com/networks/explore/5ca782bc9ddef10013123bef"/>
    <hyperlink ref="R34" r:id="rId29" display="https://app.polinode.com/networks/explore/5ce4857ef849ba001337b2ba"/>
    <hyperlink ref="R35" r:id="rId30" display="https://app.polinode.com/networks/explore/5ce4857ef849ba001337b2ba"/>
    <hyperlink ref="R36" r:id="rId31" display="https://app.polinode.com/networks/explore/5ce4857ef849ba001337b2ba"/>
    <hyperlink ref="R37" r:id="rId32" display="https://app.polinode.com/networks/explore/5ce4857ef849ba001337b2ba"/>
    <hyperlink ref="R38" r:id="rId33" display="https://app.polinode.com/networks/explore/5ce4857ef849ba001337b2ba"/>
    <hyperlink ref="R39" r:id="rId34" display="https://app.polinode.com/networks/explore/5ce4857ef849ba001337b2ba"/>
    <hyperlink ref="R40" r:id="rId35" display="https://app.polinode.com/networks/explore/5ce4857ef849ba001337b2ba"/>
    <hyperlink ref="R41" r:id="rId36" display="https://app.polinode.com/networks/explore/5ce4857ef849ba001337b2ba"/>
    <hyperlink ref="R42" r:id="rId37" display="https://app.polinode.com/networks/explore/5ce4857ef849ba001337b2ba"/>
    <hyperlink ref="R43" r:id="rId38" display="https://app.polinode.com/networks/explore/5cb671568b63830013e17550"/>
    <hyperlink ref="R44" r:id="rId39" display="https://app.polinode.com/networks/explore/5cb671568b63830013e17550"/>
    <hyperlink ref="R45" r:id="rId40" display="https://app.polinode.com/networks/explore/5cb671568b63830013e17550"/>
    <hyperlink ref="R46" r:id="rId41" display="https://app.polinode.com/networks/explore/5cb671568b63830013e17550"/>
    <hyperlink ref="R47" r:id="rId42" display="https://app.polinode.com/networks/explore/5cb671568b63830013e17550"/>
    <hyperlink ref="R48" r:id="rId43" display="https://app.polinode.com/networks/explore/5cb671568b63830013e17550"/>
    <hyperlink ref="R49" r:id="rId44" display="https://app.polinode.com/networks/explore/5cb671568b63830013e17550"/>
    <hyperlink ref="R50" r:id="rId45" display="https://app.polinode.com/networks/explore/5cb671568b63830013e17550"/>
    <hyperlink ref="R51" r:id="rId46" display="https://app.polinode.com/networks/explore/5c5470499a4d050013b0302a"/>
    <hyperlink ref="R52" r:id="rId47" display="https://app.polinode.com/networks/explore/5c5470499a4d050013b0302a"/>
    <hyperlink ref="R53" r:id="rId48" display="https://app.polinode.com/networks/explore/5ca782bc9ddef10013123bef"/>
    <hyperlink ref="R54" r:id="rId49" display="https://app.polinode.com/networks/explore/5c5470499a4d050013b0302a"/>
    <hyperlink ref="R55" r:id="rId50" display="https://app.polinode.com/networks/explore/5c5470499a4d050013b0302a"/>
    <hyperlink ref="R56" r:id="rId51" display="https://app.polinode.com/networks/explore/5c5470499a4d050013b0302a"/>
    <hyperlink ref="R57" r:id="rId52" display="https://app.polinode.com/networks/explore/5c5470499a4d050013b0302a"/>
    <hyperlink ref="R58" r:id="rId53" display="https://app.polinode.com/networks/explore/5cdaa76c0f022b00136bc76d/5cdb63c10f022b00136bca7b"/>
    <hyperlink ref="R59" r:id="rId54" display="https://app.polinode.com/networks/explore/5cdaa76c0f022b00136bc76d/5cdb63c10f022b00136bca7b"/>
    <hyperlink ref="R60" r:id="rId55" display="https://app.polinode.com/networks/explore/5cdaa76c0f022b00136bc76d/5cdb63c10f022b00136bca7b"/>
    <hyperlink ref="R61" r:id="rId56" display="https://app.polinode.com/networks/explore/5cdaa76c0f022b00136bc76d/5cdb63c10f022b00136bca7b"/>
    <hyperlink ref="R62" r:id="rId57" display="https://app.polinode.com/networks/explore/5cdaa76c0f022b00136bc76d/5cdb63c10f022b00136bca7b"/>
    <hyperlink ref="R63" r:id="rId58" display="https://app.polinode.com/networks/explore/5cdaa76c0f022b00136bc76d/5cdb63c10f022b00136bca7b"/>
    <hyperlink ref="R64" r:id="rId59" display="https://app.polinode.com/networks/explore/5cdaa76c0f022b00136bc76d/5cdb63c10f022b00136bca7b"/>
    <hyperlink ref="R65" r:id="rId60" display="https://app.polinode.com/networks/explore/5cdaa76c0f022b00136bc76d/5cdb63c10f022b00136bca7b"/>
    <hyperlink ref="R68" r:id="rId61" display="https://app.polinode.com/networks/explore/5d72977b9c2d4b0013286c0d/5d729ce59c2d4b0013286ca9"/>
    <hyperlink ref="R88" r:id="rId62" display="https://app.polinode.com/networks/explore/5d9801407b3b5c00132bab0f/5d98028c7b3b5c00132bab11"/>
    <hyperlink ref="R89" r:id="rId63" display="https://twitter.com/polinode/status/1180333257822371840"/>
    <hyperlink ref="R93" r:id="rId64" display="https://app.polinode.com/networks/explore/5d72977b9c2d4b0013286c0d/5d729ce59c2d4b0013286ca9"/>
    <hyperlink ref="R97" r:id="rId65" display="https://app.polinode.com/networks/explore/5d72977b9c2d4b0013286c0d/5d729ce59c2d4b0013286ca9"/>
    <hyperlink ref="R98" r:id="rId66" display="https://app.polinode.com/networks/explore/5d72977b9c2d4b0013286c0d/5d729ce59c2d4b0013286ca9"/>
    <hyperlink ref="R102" r:id="rId67" display="https://app.polinode.com/networks/explore/5d72977b9c2d4b0013286c0d/5d729ce59c2d4b0013286ca9"/>
    <hyperlink ref="R103" r:id="rId68" display="https://app.polinode.com/networks/explore/5ca782bc9ddef10013123bef"/>
    <hyperlink ref="R104" r:id="rId69" display="https://app.polinode.com/networks/explore/5d72977b9c2d4b0013286c0d/5d729ce59c2d4b0013286ca9"/>
    <hyperlink ref="R107" r:id="rId70" display="https://app.polinode.com/networks/explore/5d72977b9c2d4b0013286c0d/5d729ce59c2d4b0013286ca9"/>
    <hyperlink ref="R116" r:id="rId71" display="https://app.polinode.com/networks/explore/5d72977b9c2d4b0013286c0d/5d729ce59c2d4b0013286ca9"/>
    <hyperlink ref="R117" r:id="rId72" display="https://twitter.com/polinode/status/1170132135891521538"/>
    <hyperlink ref="R118" r:id="rId73" display="https://twitter.com/polinode/status/1170132135891521538"/>
    <hyperlink ref="R119" r:id="rId74" display="https://twitter.com/polinode/status/1170132135891521538"/>
    <hyperlink ref="R120" r:id="rId75" display="https://twitter.com/polinode/status/1170132135891521538"/>
    <hyperlink ref="R121" r:id="rId76" display="https://app.polinode.com/networks/explore/5ca782bc9ddef10013123bef"/>
    <hyperlink ref="R122" r:id="rId77" display="https://app.polinode.com/networks/explore/5c5470499a4d050013b0302a"/>
    <hyperlink ref="R123" r:id="rId78" display="https://app.polinode.com/networks/explore/5cdaa76c0f022b00136bc76d/5cdb63c10f022b00136bca7b"/>
    <hyperlink ref="R124" r:id="rId79" display="https://app.polinode.com/networks/explore/5d72977b9c2d4b0013286c0d/5d729ce59c2d4b0013286ca9"/>
    <hyperlink ref="R127" r:id="rId80" display="https://twitter.com/polinode/status/1170132135891521538"/>
    <hyperlink ref="R128" r:id="rId81" display="https://twitter.com/polinode/status/1170132135891521538"/>
    <hyperlink ref="R129" r:id="rId82" display="https://twitter.com/polinode/status/1170132135891521538"/>
    <hyperlink ref="R130" r:id="rId83" display="https://app.polinode.com/networks/explore/5d72977b9c2d4b0013286c0d/5d729ce59c2d4b0013286ca9"/>
    <hyperlink ref="R133" r:id="rId84" display="https://twitter.com/polinode/status/1170132135891521538"/>
    <hyperlink ref="R134" r:id="rId85" display="https://twitter.com/polinode/status/1170132135891521538"/>
    <hyperlink ref="R135" r:id="rId86" display="https://twitter.com/polinode/status/1170132135891521538"/>
    <hyperlink ref="R136" r:id="rId87" display="https://app.polinode.com/networks/explore/5c5470499a4d050013b0302a"/>
    <hyperlink ref="R137" r:id="rId88" display="https://app.polinode.com/networks/explore/5d72977b9c2d4b0013286c0d/5d729ce59c2d4b0013286ca9"/>
    <hyperlink ref="R140" r:id="rId89" display="https://twitter.com/polinode/status/1170132135891521538"/>
    <hyperlink ref="R141" r:id="rId90" display="https://twitter.com/polinode/status/1170132135891521538"/>
    <hyperlink ref="R142" r:id="rId91" display="https://twitter.com/polinode/status/1170132135891521538"/>
    <hyperlink ref="R143" r:id="rId92" display="https://app.polinode.com/networks/explore/5d72977b9c2d4b0013286c0d/5d729ce59c2d4b0013286ca9"/>
    <hyperlink ref="R146" r:id="rId93" display="https://twitter.com/polinode/status/1170132135891521538"/>
    <hyperlink ref="R147" r:id="rId94" display="https://twitter.com/polinode/status/1170132135891521538"/>
    <hyperlink ref="R148" r:id="rId95" display="https://twitter.com/polinode/status/1170132135891521538"/>
    <hyperlink ref="R149" r:id="rId96" display="https://app.polinode.com/networks/explore/5d9531bd4bfc520013def2a1/5d9537dc1b66ef00130c9be5"/>
    <hyperlink ref="R150" r:id="rId97" display="https://app.polinode.com/networks/explore/5d9801407b3b5c00132bab0f/5d98028c7b3b5c00132bab11"/>
    <hyperlink ref="R151" r:id="rId98" display="https://app.polinode.com/networks/explore/5d9531bd4bfc520013def2a1/5d9537dc1b66ef00130c9be5"/>
    <hyperlink ref="R156" r:id="rId99" display="https://app.polinode.com/networks/explore/5d9531bd4bfc520013def2a1/5d9537dc1b66ef00130c9be5"/>
    <hyperlink ref="R157" r:id="rId100" display="https://app.polinode.com/networks/explore/5d9801407b3b5c00132bab0f/5d98028c7b3b5c00132bab11"/>
    <hyperlink ref="R162" r:id="rId101" display="https://app.polinode.com/networks/explore/5d72977b9c2d4b0013286c0d/5d729ce59c2d4b0013286ca9"/>
    <hyperlink ref="R164" r:id="rId102" display="https://app.polinode.com/networks/explore/5d9531bd4bfc520013def2a1/5d9537dc1b66ef00130c9be5"/>
    <hyperlink ref="R165" r:id="rId103" display="https://app.polinode.com/networks/explore/5d9801407b3b5c00132bab0f/5d98028c7b3b5c00132bab11"/>
    <hyperlink ref="R166" r:id="rId104" display="https://twitter.com/polinode/status/1180333257822371840"/>
    <hyperlink ref="R167" r:id="rId105" display="https://twitter.com/polinode/status/1180333257822371840"/>
    <hyperlink ref="R168" r:id="rId106" display="https://twitter.com/polinode/status/1180333257822371840"/>
    <hyperlink ref="R169" r:id="rId107" display="https://twitter.com/polinode/status/1180333257822371840"/>
    <hyperlink ref="R170" r:id="rId108" display="https://twitter.com/polinode/status/1180333257822371840"/>
    <hyperlink ref="R176" r:id="rId109" display="https://app.polinode.com/networks/explore/5d9531bd4bfc520013def2a1/5d9537dc1b66ef00130c9be5"/>
    <hyperlink ref="R177" r:id="rId110" display="https://app.polinode.com/networks/explore/5d9801407b3b5c00132bab0f/5d98028c7b3b5c00132bab11"/>
    <hyperlink ref="R182" r:id="rId111" display="https://app.polinode.com/networks/explore/5d9531bd4bfc520013def2a1/5d9537dc1b66ef00130c9be5"/>
    <hyperlink ref="R183" r:id="rId112" display="https://app.polinode.com/networks/explore/5d9801407b3b5c00132bab0f/5d98028c7b3b5c00132bab11"/>
    <hyperlink ref="R184" r:id="rId113" display="https://app.polinode.com/networks/explore/5d9531bd4bfc520013def2a1/5d9537dc1b66ef00130c9be5"/>
    <hyperlink ref="R201" r:id="rId114" display="https://app.polinode.com/networks/explore/5d9531bd4bfc520013def2a1/5d9537dc1b66ef00130c9be5"/>
    <hyperlink ref="R202" r:id="rId115" display="https://app.polinode.com/networks/explore/5d9801407b3b5c00132bab0f/5d98028c7b3b5c00132bab11"/>
    <hyperlink ref="R204" r:id="rId116" display="https://app.polinode.com/networks/explore/5cb671568b63830013e17550"/>
    <hyperlink ref="R205" r:id="rId117" display="https://app.polinode.com/networks/explore/5c5470499a4d050013b0302a"/>
    <hyperlink ref="R206" r:id="rId118" display="https://app.polinode.com/networks/explore/5d9531bd4bfc520013def2a1/5d9537dc1b66ef00130c9be5"/>
    <hyperlink ref="R207" r:id="rId119" display="https://app.polinode.com/networks/explore/5d9801407b3b5c00132bab0f/5d98028c7b3b5c00132bab11"/>
    <hyperlink ref="R209" r:id="rId120" display="https://app.polinode.com/networks/explore/5d9531bd4bfc520013def2a1/5d9537dc1b66ef00130c9be5"/>
    <hyperlink ref="R210" r:id="rId121" display="https://app.polinode.com/networks/explore/5d9801407b3b5c00132bab0f/5d98028c7b3b5c00132bab11"/>
    <hyperlink ref="R211" r:id="rId122" display="https://twitter.com/polinode/status/1179586561911865345"/>
    <hyperlink ref="R212" r:id="rId123" display="https://twitter.com/polinode/status/1179586561911865345"/>
    <hyperlink ref="R214" r:id="rId124" display="https://twitter.com/polinode/status/1180333257822371840"/>
    <hyperlink ref="R215" r:id="rId125" display="https://twitter.com/polinode/status/1180333257822371840"/>
    <hyperlink ref="R216" r:id="rId126" display="https://twitter.com/polinode/status/1180333257822371840"/>
    <hyperlink ref="R217" r:id="rId127" display="https://twitter.com/polinode/status/1179586561911865345"/>
    <hyperlink ref="R218" r:id="rId128" display="https://twitter.com/polinode/status/1179586561911865345"/>
    <hyperlink ref="R219" r:id="rId129" display="https://twitter.com/polinode/status/1179586561911865345"/>
    <hyperlink ref="R220" r:id="rId130" display="https://twitter.com/polinode/status/1180333257822371840"/>
    <hyperlink ref="R221" r:id="rId131" display="https://twitter.com/polinode/status/1180333257822371840"/>
    <hyperlink ref="R222" r:id="rId132" display="https://twitter.com/polinode/status/1180333257822371840"/>
    <hyperlink ref="R223" r:id="rId133" display="https://twitter.com/polinode/status/1179586561911865345"/>
    <hyperlink ref="R224" r:id="rId134" display="https://twitter.com/polinode/status/1179586561911865345"/>
    <hyperlink ref="R225" r:id="rId135" display="https://twitter.com/polinode/status/1179586561911865345"/>
    <hyperlink ref="R226" r:id="rId136" display="https://twitter.com/polinode/status/1180333257822371840"/>
    <hyperlink ref="R227" r:id="rId137" display="https://twitter.com/polinode/status/1180333257822371840"/>
    <hyperlink ref="R228" r:id="rId138" display="https://twitter.com/polinode/status/1180333257822371840"/>
    <hyperlink ref="R229" r:id="rId139" display="https://twitter.com/polinode/status/1179586561911865345"/>
    <hyperlink ref="R230" r:id="rId140" display="https://app.polinode.com/networks/explore/5ca782bc9ddef10013123bef"/>
    <hyperlink ref="R231" r:id="rId141" display="https://app.polinode.com/networks/explore/5ce4857ef849ba001337b2ba"/>
    <hyperlink ref="R232" r:id="rId142" display="https://app.polinode.com/networks/explore/5cb671568b63830013e17550"/>
    <hyperlink ref="R233" r:id="rId143" display="https://app.polinode.com/networks/explore/5c5470499a4d050013b0302a"/>
    <hyperlink ref="R234" r:id="rId144" display="https://app.polinode.com/networks/explore/5cdaa76c0f022b00136bc76d/5cdb63c10f022b00136bca7b"/>
    <hyperlink ref="R235" r:id="rId145" display="https://app.polinode.com/networks/explore/5d72977b9c2d4b0013286c0d/5d729ce59c2d4b0013286ca9"/>
    <hyperlink ref="R237" r:id="rId146" display="https://app.polinode.com/networks/explore/5d9531bd4bfc520013def2a1/5d9537dc1b66ef00130c9be5"/>
    <hyperlink ref="R238" r:id="rId147" display="https://app.polinode.com/networks/explore/5d9801407b3b5c00132bab0f/5d98028c7b3b5c00132bab11"/>
    <hyperlink ref="R239" r:id="rId148" display="https://app.polinode.com/networks/explore/5ca782bc9ddef10013123bef"/>
    <hyperlink ref="R240" r:id="rId149" display="https://app.polinode.com/networks/explore/5ce4857ef849ba001337b2ba"/>
    <hyperlink ref="R241" r:id="rId150" display="https://app.polinode.com/networks/explore/5cb671568b63830013e17550"/>
    <hyperlink ref="R242" r:id="rId151" display="https://app.polinode.com/networks/explore/5cdaa76c0f022b00136bc76d/5cdb63c10f022b00136bca7b"/>
    <hyperlink ref="R243" r:id="rId152" display="https://app.polinode.com/networks/explore/5c5470499a4d050013b0302a"/>
    <hyperlink ref="R244" r:id="rId153" display="https://app.polinode.com/networks/explore/5d72977b9c2d4b0013286c0d/5d729ce59c2d4b0013286ca9"/>
    <hyperlink ref="R246" r:id="rId154" display="https://app.polinode.com/networks/explore/5d9531bd4bfc520013def2a1/5d9537dc1b66ef00130c9be5"/>
    <hyperlink ref="R247" r:id="rId155" display="https://twitter.com/polinode/status/1179586561911865345"/>
    <hyperlink ref="R248" r:id="rId156" display="https://twitter.com/polinode/status/1179586561911865345"/>
    <hyperlink ref="R250" r:id="rId157" display="https://twitter.com/polinode/status/1180333257822371840"/>
    <hyperlink ref="R251" r:id="rId158" display="https://twitter.com/polinode/status/1180333257822371840"/>
    <hyperlink ref="R252" r:id="rId159" display="https://twitter.com/polinode/status/1180333257822371840"/>
    <hyperlink ref="R253" r:id="rId160" display="https://twitter.com/polinode/status/1179586561911865345"/>
    <hyperlink ref="R254" r:id="rId161" display="https://app.polinode.com/networks/explore/5cdaa76c0f022b00136bc76d/5cdb63c10f022b00136bca7b"/>
    <hyperlink ref="U86" r:id="rId162" display="https://pbs.twimg.com/media/EFU_2t3WsAIsDFc.jpg"/>
    <hyperlink ref="V3" r:id="rId163" display="http://pbs.twimg.com/profile_images/818685892089020417/xJrJx_u2_normal.jpg"/>
    <hyperlink ref="V4" r:id="rId164" display="http://pbs.twimg.com/profile_images/698968713438085120/2KGJRS8C_normal.png"/>
    <hyperlink ref="V5" r:id="rId165" display="http://pbs.twimg.com/profile_images/632300806193180673/4jcAXRKn_normal.png"/>
    <hyperlink ref="V6" r:id="rId166" display="http://pbs.twimg.com/profile_images/1131632482674020353/AimW2Qqu_normal.png"/>
    <hyperlink ref="V7" r:id="rId167" display="http://pbs.twimg.com/profile_images/1126491771733671939/3LWY95zP_normal.png"/>
    <hyperlink ref="V8" r:id="rId168" display="http://pbs.twimg.com/profile_images/889471060155957248/NAdDEUqM_normal.jpg"/>
    <hyperlink ref="V9" r:id="rId169" display="http://pbs.twimg.com/profile_images/737486245413158912/uLpr_3o6_normal.jpg"/>
    <hyperlink ref="V10" r:id="rId170" display="http://pbs.twimg.com/profile_images/791372723133882368/LYJwkiW4_normal.jpg"/>
    <hyperlink ref="V11" r:id="rId171" display="http://pbs.twimg.com/profile_images/791372723133882368/LYJwkiW4_normal.jpg"/>
    <hyperlink ref="V12" r:id="rId172" display="http://pbs.twimg.com/profile_images/791372723133882368/LYJwkiW4_normal.jpg"/>
    <hyperlink ref="V13" r:id="rId173" display="http://pbs.twimg.com/profile_images/967068535661850624/AwKlCcTl_normal.jpg"/>
    <hyperlink ref="V14" r:id="rId174" display="http://pbs.twimg.com/profile_images/791372723133882368/LYJwkiW4_normal.jpg"/>
    <hyperlink ref="V15" r:id="rId175" display="http://pbs.twimg.com/profile_images/1099214052625133568/Yh-WFywr_normal.png"/>
    <hyperlink ref="V16" r:id="rId176" display="http://pbs.twimg.com/profile_images/1164207532988141568/ZYdjQX5v_normal.jpg"/>
    <hyperlink ref="V17" r:id="rId177" display="http://pbs.twimg.com/profile_images/1056860306260062208/JpnJ1CMy_normal.jpg"/>
    <hyperlink ref="V18" r:id="rId178" display="http://pbs.twimg.com/profile_images/586047194848833537/pLfVn5MP_normal.jpg"/>
    <hyperlink ref="V19" r:id="rId179" display="http://pbs.twimg.com/profile_images/586047194848833537/pLfVn5MP_normal.jpg"/>
    <hyperlink ref="V20" r:id="rId180" display="http://pbs.twimg.com/profile_images/540517535246868480/1nBA3JGj_normal.jpeg"/>
    <hyperlink ref="V21" r:id="rId181" display="http://pbs.twimg.com/profile_images/540517535246868480/1nBA3JGj_normal.jpeg"/>
    <hyperlink ref="V22" r:id="rId182" display="http://pbs.twimg.com/profile_images/540517535246868480/1nBA3JGj_normal.jpeg"/>
    <hyperlink ref="V23" r:id="rId183" display="http://pbs.twimg.com/profile_images/540517535246868480/1nBA3JGj_normal.jpeg"/>
    <hyperlink ref="V24" r:id="rId184" display="http://pbs.twimg.com/profile_images/540517535246868480/1nBA3JGj_normal.jpeg"/>
    <hyperlink ref="V25" r:id="rId185" display="http://pbs.twimg.com/profile_images/540517535246868480/1nBA3JGj_normal.jpeg"/>
    <hyperlink ref="V26" r:id="rId186" display="http://pbs.twimg.com/profile_images/540517535246868480/1nBA3JGj_normal.jpeg"/>
    <hyperlink ref="V27" r:id="rId187" display="http://pbs.twimg.com/profile_images/540517535246868480/1nBA3JGj_normal.jpeg"/>
    <hyperlink ref="V28" r:id="rId188" display="http://pbs.twimg.com/profile_images/503093797194973184/16HP_Omb_normal.jpeg"/>
    <hyperlink ref="V29" r:id="rId189" display="http://pbs.twimg.com/profile_images/503093797194973184/16HP_Omb_normal.jpeg"/>
    <hyperlink ref="V30" r:id="rId190" display="http://pbs.twimg.com/profile_images/503093797194973184/16HP_Omb_normal.jpeg"/>
    <hyperlink ref="V31" r:id="rId191" display="http://pbs.twimg.com/profile_images/503093797194973184/16HP_Omb_normal.jpeg"/>
    <hyperlink ref="V32" r:id="rId192" display="http://pbs.twimg.com/profile_images/503093797194973184/16HP_Omb_normal.jpeg"/>
    <hyperlink ref="V33" r:id="rId193" display="http://pbs.twimg.com/profile_images/503093797194973184/16HP_Omb_normal.jpeg"/>
    <hyperlink ref="V34" r:id="rId194" display="http://pbs.twimg.com/profile_images/503093797194973184/16HP_Omb_normal.jpeg"/>
    <hyperlink ref="V35" r:id="rId195" display="http://pbs.twimg.com/profile_images/503093797194973184/16HP_Omb_normal.jpeg"/>
    <hyperlink ref="V36" r:id="rId196" display="http://pbs.twimg.com/profile_images/503093797194973184/16HP_Omb_normal.jpeg"/>
    <hyperlink ref="V37" r:id="rId197" display="http://pbs.twimg.com/profile_images/503093797194973184/16HP_Omb_normal.jpeg"/>
    <hyperlink ref="V38" r:id="rId198" display="http://pbs.twimg.com/profile_images/503093797194973184/16HP_Omb_normal.jpeg"/>
    <hyperlink ref="V39" r:id="rId199" display="http://pbs.twimg.com/profile_images/503093797194973184/16HP_Omb_normal.jpeg"/>
    <hyperlink ref="V40" r:id="rId200" display="http://pbs.twimg.com/profile_images/503093797194973184/16HP_Omb_normal.jpeg"/>
    <hyperlink ref="V41" r:id="rId201" display="http://pbs.twimg.com/profile_images/503093797194973184/16HP_Omb_normal.jpeg"/>
    <hyperlink ref="V42" r:id="rId202" display="http://pbs.twimg.com/profile_images/503093797194973184/16HP_Omb_normal.jpeg"/>
    <hyperlink ref="V43" r:id="rId203" display="http://pbs.twimg.com/profile_images/503093797194973184/16HP_Omb_normal.jpeg"/>
    <hyperlink ref="V44" r:id="rId204" display="http://pbs.twimg.com/profile_images/503093797194973184/16HP_Omb_normal.jpeg"/>
    <hyperlink ref="V45" r:id="rId205" display="http://pbs.twimg.com/profile_images/503093797194973184/16HP_Omb_normal.jpeg"/>
    <hyperlink ref="V46" r:id="rId206" display="http://pbs.twimg.com/profile_images/503093797194973184/16HP_Omb_normal.jpeg"/>
    <hyperlink ref="V47" r:id="rId207" display="http://pbs.twimg.com/profile_images/503093797194973184/16HP_Omb_normal.jpeg"/>
    <hyperlink ref="V48" r:id="rId208" display="http://pbs.twimg.com/profile_images/503093797194973184/16HP_Omb_normal.jpeg"/>
    <hyperlink ref="V49" r:id="rId209" display="http://pbs.twimg.com/profile_images/503093797194973184/16HP_Omb_normal.jpeg"/>
    <hyperlink ref="V50" r:id="rId210" display="http://pbs.twimg.com/profile_images/503093797194973184/16HP_Omb_normal.jpeg"/>
    <hyperlink ref="V51" r:id="rId211" display="http://pbs.twimg.com/profile_images/503093797194973184/16HP_Omb_normal.jpeg"/>
    <hyperlink ref="V52" r:id="rId212" display="http://pbs.twimg.com/profile_images/503093797194973184/16HP_Omb_normal.jpeg"/>
    <hyperlink ref="V53" r:id="rId213" display="http://pbs.twimg.com/profile_images/503093797194973184/16HP_Omb_normal.jpeg"/>
    <hyperlink ref="V54" r:id="rId214" display="http://pbs.twimg.com/profile_images/503093797194973184/16HP_Omb_normal.jpeg"/>
    <hyperlink ref="V55" r:id="rId215" display="http://pbs.twimg.com/profile_images/503093797194973184/16HP_Omb_normal.jpeg"/>
    <hyperlink ref="V56" r:id="rId216" display="http://pbs.twimg.com/profile_images/503093797194973184/16HP_Omb_normal.jpeg"/>
    <hyperlink ref="V57" r:id="rId217" display="http://pbs.twimg.com/profile_images/503093797194973184/16HP_Omb_normal.jpeg"/>
    <hyperlink ref="V58" r:id="rId218" display="http://pbs.twimg.com/profile_images/503093797194973184/16HP_Omb_normal.jpeg"/>
    <hyperlink ref="V59" r:id="rId219" display="http://pbs.twimg.com/profile_images/503093797194973184/16HP_Omb_normal.jpeg"/>
    <hyperlink ref="V60" r:id="rId220" display="http://pbs.twimg.com/profile_images/503093797194973184/16HP_Omb_normal.jpeg"/>
    <hyperlink ref="V61" r:id="rId221" display="http://pbs.twimg.com/profile_images/503093797194973184/16HP_Omb_normal.jpeg"/>
    <hyperlink ref="V62" r:id="rId222" display="http://pbs.twimg.com/profile_images/503093797194973184/16HP_Omb_normal.jpeg"/>
    <hyperlink ref="V63" r:id="rId223" display="http://pbs.twimg.com/profile_images/503093797194973184/16HP_Omb_normal.jpeg"/>
    <hyperlink ref="V64" r:id="rId224" display="http://pbs.twimg.com/profile_images/503093797194973184/16HP_Omb_normal.jpeg"/>
    <hyperlink ref="V65" r:id="rId225" display="http://pbs.twimg.com/profile_images/503093797194973184/16HP_Omb_normal.jpeg"/>
    <hyperlink ref="V66" r:id="rId226" display="http://pbs.twimg.com/profile_images/645218322498383873/PLJPlMOR_normal.jpg"/>
    <hyperlink ref="V67" r:id="rId227" display="http://pbs.twimg.com/profile_images/1179392628309348357/b2YPdERs_normal.jpg"/>
    <hyperlink ref="V68" r:id="rId228" display="http://pbs.twimg.com/profile_images/503093797194973184/16HP_Omb_normal.jpeg"/>
    <hyperlink ref="V69" r:id="rId229" display="http://pbs.twimg.com/profile_images/503093797194973184/16HP_Omb_normal.jpeg"/>
    <hyperlink ref="V70" r:id="rId230" display="http://pbs.twimg.com/profile_images/1179392628309348357/b2YPdERs_normal.jpg"/>
    <hyperlink ref="V71" r:id="rId231" display="http://pbs.twimg.com/profile_images/1179392628309348357/b2YPdERs_normal.jpg"/>
    <hyperlink ref="V72" r:id="rId232" display="http://pbs.twimg.com/profile_images/1179392628309348357/b2YPdERs_normal.jpg"/>
    <hyperlink ref="V73" r:id="rId233" display="http://pbs.twimg.com/profile_images/1179392628309348357/b2YPdERs_normal.jpg"/>
    <hyperlink ref="V74" r:id="rId234" display="http://pbs.twimg.com/profile_images/1179392628309348357/b2YPdERs_normal.jpg"/>
    <hyperlink ref="V75" r:id="rId235" display="http://pbs.twimg.com/profile_images/1179392628309348357/b2YPdERs_normal.jpg"/>
    <hyperlink ref="V76" r:id="rId236" display="http://pbs.twimg.com/profile_images/1179392628309348357/b2YPdERs_normal.jpg"/>
    <hyperlink ref="V77" r:id="rId237" display="http://pbs.twimg.com/profile_images/1179392628309348357/b2YPdERs_normal.jpg"/>
    <hyperlink ref="V78" r:id="rId238" display="http://pbs.twimg.com/profile_images/1179392628309348357/b2YPdERs_normal.jpg"/>
    <hyperlink ref="V79" r:id="rId239" display="http://pbs.twimg.com/profile_images/1179392628309348357/b2YPdERs_normal.jpg"/>
    <hyperlink ref="V80" r:id="rId240" display="http://pbs.twimg.com/profile_images/1179392628309348357/b2YPdERs_normal.jpg"/>
    <hyperlink ref="V81" r:id="rId241" display="http://pbs.twimg.com/profile_images/1179392628309348357/b2YPdERs_normal.jpg"/>
    <hyperlink ref="V82" r:id="rId242" display="http://pbs.twimg.com/profile_images/1179392628309348357/b2YPdERs_normal.jpg"/>
    <hyperlink ref="V83" r:id="rId243" display="http://pbs.twimg.com/profile_images/503093797194973184/16HP_Omb_normal.jpeg"/>
    <hyperlink ref="V84" r:id="rId244" display="http://pbs.twimg.com/profile_images/503093797194973184/16HP_Omb_normal.jpeg"/>
    <hyperlink ref="V85" r:id="rId245" display="http://pbs.twimg.com/profile_images/503093797194973184/16HP_Omb_normal.jpeg"/>
    <hyperlink ref="V86" r:id="rId246" display="https://pbs.twimg.com/media/EFU_2t3WsAIsDFc.jpg"/>
    <hyperlink ref="V87" r:id="rId247" display="http://pbs.twimg.com/profile_images/503093797194973184/16HP_Omb_normal.jpeg"/>
    <hyperlink ref="V88" r:id="rId248" display="http://pbs.twimg.com/profile_images/503093797194973184/16HP_Omb_normal.jpeg"/>
    <hyperlink ref="V89" r:id="rId249" display="http://pbs.twimg.com/profile_images/1177818662285086720/OX8mqnsR_normal.jpg"/>
    <hyperlink ref="V90" r:id="rId250" display="http://pbs.twimg.com/profile_images/3186634821/61951b4daabb880e32942ddd3c9518fc_normal.jpeg"/>
    <hyperlink ref="V91" r:id="rId251" display="http://pbs.twimg.com/profile_images/780451899040342020/t5Fwh2GQ_normal.jpg"/>
    <hyperlink ref="V92" r:id="rId252" display="http://pbs.twimg.com/profile_images/645218322498383873/PLJPlMOR_normal.jpg"/>
    <hyperlink ref="V93" r:id="rId253" display="http://pbs.twimg.com/profile_images/503093797194973184/16HP_Omb_normal.jpeg"/>
    <hyperlink ref="V94" r:id="rId254" display="http://pbs.twimg.com/profile_images/503093797194973184/16HP_Omb_normal.jpeg"/>
    <hyperlink ref="V95" r:id="rId255" display="http://pbs.twimg.com/profile_images/780451899040342020/t5Fwh2GQ_normal.jpg"/>
    <hyperlink ref="V96" r:id="rId256" display="http://pbs.twimg.com/profile_images/645218322498383873/PLJPlMOR_normal.jpg"/>
    <hyperlink ref="V97" r:id="rId257" display="http://pbs.twimg.com/profile_images/1139626877428142080/cKtu9nzU_normal.png"/>
    <hyperlink ref="V98" r:id="rId258" display="http://pbs.twimg.com/profile_images/503093797194973184/16HP_Omb_normal.jpeg"/>
    <hyperlink ref="V99" r:id="rId259" display="http://pbs.twimg.com/profile_images/503093797194973184/16HP_Omb_normal.jpeg"/>
    <hyperlink ref="V100" r:id="rId260" display="http://pbs.twimg.com/profile_images/780451899040342020/t5Fwh2GQ_normal.jpg"/>
    <hyperlink ref="V101" r:id="rId261" display="http://pbs.twimg.com/profile_images/645218322498383873/PLJPlMOR_normal.jpg"/>
    <hyperlink ref="V102" r:id="rId262" display="http://pbs.twimg.com/profile_images/1054665011208089600/_bSiljTl_normal.jpg"/>
    <hyperlink ref="V103" r:id="rId263" display="http://pbs.twimg.com/profile_images/503093797194973184/16HP_Omb_normal.jpeg"/>
    <hyperlink ref="V104" r:id="rId264" display="http://pbs.twimg.com/profile_images/503093797194973184/16HP_Omb_normal.jpeg"/>
    <hyperlink ref="V105" r:id="rId265" display="http://pbs.twimg.com/profile_images/503093797194973184/16HP_Omb_normal.jpeg"/>
    <hyperlink ref="V106" r:id="rId266" display="http://pbs.twimg.com/profile_images/780451899040342020/t5Fwh2GQ_normal.jpg"/>
    <hyperlink ref="V107" r:id="rId267" display="http://pbs.twimg.com/profile_images/645218322498383873/PLJPlMOR_normal.jpg"/>
    <hyperlink ref="V108" r:id="rId268" display="http://pbs.twimg.com/profile_images/645218322498383873/PLJPlMOR_normal.jpg"/>
    <hyperlink ref="V109" r:id="rId269" display="http://pbs.twimg.com/profile_images/645218322498383873/PLJPlMOR_normal.jpg"/>
    <hyperlink ref="V110" r:id="rId270" display="http://pbs.twimg.com/profile_images/645218322498383873/PLJPlMOR_normal.jpg"/>
    <hyperlink ref="V111" r:id="rId271" display="http://pbs.twimg.com/profile_images/645218322498383873/PLJPlMOR_normal.jpg"/>
    <hyperlink ref="V112" r:id="rId272" display="http://pbs.twimg.com/profile_images/645218322498383873/PLJPlMOR_normal.jpg"/>
    <hyperlink ref="V113" r:id="rId273" display="http://pbs.twimg.com/profile_images/645218322498383873/PLJPlMOR_normal.jpg"/>
    <hyperlink ref="V114" r:id="rId274" display="http://pbs.twimg.com/profile_images/645218322498383873/PLJPlMOR_normal.jpg"/>
    <hyperlink ref="V115" r:id="rId275" display="http://pbs.twimg.com/profile_images/780451899040342020/t5Fwh2GQ_normal.jpg"/>
    <hyperlink ref="V116" r:id="rId276" display="http://pbs.twimg.com/profile_images/798472848704700416/eIZ_BDwn_normal.jpg"/>
    <hyperlink ref="V117" r:id="rId277" display="http://pbs.twimg.com/profile_images/798472848704700416/eIZ_BDwn_normal.jpg"/>
    <hyperlink ref="V118" r:id="rId278" display="http://pbs.twimg.com/profile_images/798472848704700416/eIZ_BDwn_normal.jpg"/>
    <hyperlink ref="V119" r:id="rId279" display="http://pbs.twimg.com/profile_images/798472848704700416/eIZ_BDwn_normal.jpg"/>
    <hyperlink ref="V120" r:id="rId280" display="http://pbs.twimg.com/profile_images/798472848704700416/eIZ_BDwn_normal.jpg"/>
    <hyperlink ref="V121" r:id="rId281" display="http://pbs.twimg.com/profile_images/503093797194973184/16HP_Omb_normal.jpeg"/>
    <hyperlink ref="V122" r:id="rId282" display="http://pbs.twimg.com/profile_images/503093797194973184/16HP_Omb_normal.jpeg"/>
    <hyperlink ref="V123" r:id="rId283" display="http://pbs.twimg.com/profile_images/503093797194973184/16HP_Omb_normal.jpeg"/>
    <hyperlink ref="V124" r:id="rId284" display="http://pbs.twimg.com/profile_images/503093797194973184/16HP_Omb_normal.jpeg"/>
    <hyperlink ref="V125" r:id="rId285" display="http://pbs.twimg.com/profile_images/503093797194973184/16HP_Omb_normal.jpeg"/>
    <hyperlink ref="V126" r:id="rId286" display="http://pbs.twimg.com/profile_images/780451899040342020/t5Fwh2GQ_normal.jpg"/>
    <hyperlink ref="V127" r:id="rId287" display="http://pbs.twimg.com/profile_images/780451899040342020/t5Fwh2GQ_normal.jpg"/>
    <hyperlink ref="V128" r:id="rId288" display="http://pbs.twimg.com/profile_images/780451899040342020/t5Fwh2GQ_normal.jpg"/>
    <hyperlink ref="V129" r:id="rId289" display="http://pbs.twimg.com/profile_images/780451899040342020/t5Fwh2GQ_normal.jpg"/>
    <hyperlink ref="V130" r:id="rId290" display="http://pbs.twimg.com/profile_images/503093797194973184/16HP_Omb_normal.jpeg"/>
    <hyperlink ref="V131" r:id="rId291" display="http://pbs.twimg.com/profile_images/503093797194973184/16HP_Omb_normal.jpeg"/>
    <hyperlink ref="V132" r:id="rId292" display="http://pbs.twimg.com/profile_images/780451899040342020/t5Fwh2GQ_normal.jpg"/>
    <hyperlink ref="V133" r:id="rId293" display="http://pbs.twimg.com/profile_images/780451899040342020/t5Fwh2GQ_normal.jpg"/>
    <hyperlink ref="V134" r:id="rId294" display="http://pbs.twimg.com/profile_images/780451899040342020/t5Fwh2GQ_normal.jpg"/>
    <hyperlink ref="V135" r:id="rId295" display="http://pbs.twimg.com/profile_images/780451899040342020/t5Fwh2GQ_normal.jpg"/>
    <hyperlink ref="V136" r:id="rId296" display="http://pbs.twimg.com/profile_images/503093797194973184/16HP_Omb_normal.jpeg"/>
    <hyperlink ref="V137" r:id="rId297" display="http://pbs.twimg.com/profile_images/503093797194973184/16HP_Omb_normal.jpeg"/>
    <hyperlink ref="V138" r:id="rId298" display="http://pbs.twimg.com/profile_images/503093797194973184/16HP_Omb_normal.jpeg"/>
    <hyperlink ref="V139" r:id="rId299" display="http://pbs.twimg.com/profile_images/780451899040342020/t5Fwh2GQ_normal.jpg"/>
    <hyperlink ref="V140" r:id="rId300" display="http://pbs.twimg.com/profile_images/780451899040342020/t5Fwh2GQ_normal.jpg"/>
    <hyperlink ref="V141" r:id="rId301" display="http://pbs.twimg.com/profile_images/780451899040342020/t5Fwh2GQ_normal.jpg"/>
    <hyperlink ref="V142" r:id="rId302" display="http://pbs.twimg.com/profile_images/780451899040342020/t5Fwh2GQ_normal.jpg"/>
    <hyperlink ref="V143" r:id="rId303" display="http://pbs.twimg.com/profile_images/503093797194973184/16HP_Omb_normal.jpeg"/>
    <hyperlink ref="V144" r:id="rId304" display="http://pbs.twimg.com/profile_images/503093797194973184/16HP_Omb_normal.jpeg"/>
    <hyperlink ref="V145" r:id="rId305" display="http://pbs.twimg.com/profile_images/780451899040342020/t5Fwh2GQ_normal.jpg"/>
    <hyperlink ref="V146" r:id="rId306" display="http://pbs.twimg.com/profile_images/780451899040342020/t5Fwh2GQ_normal.jpg"/>
    <hyperlink ref="V147" r:id="rId307" display="http://pbs.twimg.com/profile_images/780451899040342020/t5Fwh2GQ_normal.jpg"/>
    <hyperlink ref="V148" r:id="rId308" display="http://pbs.twimg.com/profile_images/780451899040342020/t5Fwh2GQ_normal.jpg"/>
    <hyperlink ref="V149" r:id="rId309" display="http://pbs.twimg.com/profile_images/503093797194973184/16HP_Omb_normal.jpeg"/>
    <hyperlink ref="V150" r:id="rId310" display="http://pbs.twimg.com/profile_images/503093797194973184/16HP_Omb_normal.jpeg"/>
    <hyperlink ref="V151" r:id="rId311" display="http://pbs.twimg.com/profile_images/1177818662285086720/OX8mqnsR_normal.jpg"/>
    <hyperlink ref="V152" r:id="rId312" display="http://pbs.twimg.com/profile_images/1148720994590195712/0gySboe7_normal.png"/>
    <hyperlink ref="V153" r:id="rId313" display="http://pbs.twimg.com/profile_images/1148720994590195712/0gySboe7_normal.png"/>
    <hyperlink ref="V154" r:id="rId314" display="http://pbs.twimg.com/profile_images/1148720994590195712/0gySboe7_normal.png"/>
    <hyperlink ref="V155" r:id="rId315" display="http://pbs.twimg.com/profile_images/780451899040342020/t5Fwh2GQ_normal.jpg"/>
    <hyperlink ref="V156" r:id="rId316" display="http://pbs.twimg.com/profile_images/503093797194973184/16HP_Omb_normal.jpeg"/>
    <hyperlink ref="V157" r:id="rId317" display="http://pbs.twimg.com/profile_images/503093797194973184/16HP_Omb_normal.jpeg"/>
    <hyperlink ref="V158" r:id="rId318" display="http://pbs.twimg.com/profile_images/1148720994590195712/0gySboe7_normal.png"/>
    <hyperlink ref="V159" r:id="rId319" display="http://pbs.twimg.com/profile_images/1148720994590195712/0gySboe7_normal.png"/>
    <hyperlink ref="V160" r:id="rId320" display="http://pbs.twimg.com/profile_images/1148720994590195712/0gySboe7_normal.png"/>
    <hyperlink ref="V161" r:id="rId321" display="http://pbs.twimg.com/profile_images/780451899040342020/t5Fwh2GQ_normal.jpg"/>
    <hyperlink ref="V162" r:id="rId322" display="http://pbs.twimg.com/profile_images/503093797194973184/16HP_Omb_normal.jpeg"/>
    <hyperlink ref="V163" r:id="rId323" display="http://pbs.twimg.com/profile_images/503093797194973184/16HP_Omb_normal.jpeg"/>
    <hyperlink ref="V164" r:id="rId324" display="http://pbs.twimg.com/profile_images/503093797194973184/16HP_Omb_normal.jpeg"/>
    <hyperlink ref="V165" r:id="rId325" display="http://pbs.twimg.com/profile_images/503093797194973184/16HP_Omb_normal.jpeg"/>
    <hyperlink ref="V166" r:id="rId326" display="http://pbs.twimg.com/profile_images/776464213216821249/wvzx75r5_normal.jpg"/>
    <hyperlink ref="V167" r:id="rId327" display="http://pbs.twimg.com/profile_images/776464213216821249/wvzx75r5_normal.jpg"/>
    <hyperlink ref="V168" r:id="rId328" display="http://pbs.twimg.com/profile_images/776464213216821249/wvzx75r5_normal.jpg"/>
    <hyperlink ref="V169" r:id="rId329" display="http://pbs.twimg.com/profile_images/776464213216821249/wvzx75r5_normal.jpg"/>
    <hyperlink ref="V170" r:id="rId330" display="http://pbs.twimg.com/profile_images/776464213216821249/wvzx75r5_normal.jpg"/>
    <hyperlink ref="V171" r:id="rId331" display="http://pbs.twimg.com/profile_images/1148720994590195712/0gySboe7_normal.png"/>
    <hyperlink ref="V172" r:id="rId332" display="http://pbs.twimg.com/profile_images/1148720994590195712/0gySboe7_normal.png"/>
    <hyperlink ref="V173" r:id="rId333" display="http://pbs.twimg.com/profile_images/1148720994590195712/0gySboe7_normal.png"/>
    <hyperlink ref="V174" r:id="rId334" display="http://pbs.twimg.com/profile_images/780451899040342020/t5Fwh2GQ_normal.jpg"/>
    <hyperlink ref="V175" r:id="rId335" display="http://pbs.twimg.com/profile_images/780451899040342020/t5Fwh2GQ_normal.jpg"/>
    <hyperlink ref="V176" r:id="rId336" display="http://pbs.twimg.com/profile_images/503093797194973184/16HP_Omb_normal.jpeg"/>
    <hyperlink ref="V177" r:id="rId337" display="http://pbs.twimg.com/profile_images/503093797194973184/16HP_Omb_normal.jpeg"/>
    <hyperlink ref="V178" r:id="rId338" display="http://pbs.twimg.com/profile_images/1148720994590195712/0gySboe7_normal.png"/>
    <hyperlink ref="V179" r:id="rId339" display="http://pbs.twimg.com/profile_images/1148720994590195712/0gySboe7_normal.png"/>
    <hyperlink ref="V180" r:id="rId340" display="http://pbs.twimg.com/profile_images/1148720994590195712/0gySboe7_normal.png"/>
    <hyperlink ref="V181" r:id="rId341" display="http://pbs.twimg.com/profile_images/780451899040342020/t5Fwh2GQ_normal.jpg"/>
    <hyperlink ref="V182" r:id="rId342" display="http://pbs.twimg.com/profile_images/503093797194973184/16HP_Omb_normal.jpeg"/>
    <hyperlink ref="V183" r:id="rId343" display="http://pbs.twimg.com/profile_images/503093797194973184/16HP_Omb_normal.jpeg"/>
    <hyperlink ref="V184" r:id="rId344" display="http://pbs.twimg.com/profile_images/1148720994590195712/0gySboe7_normal.png"/>
    <hyperlink ref="V185" r:id="rId345" display="http://pbs.twimg.com/profile_images/1148720994590195712/0gySboe7_normal.png"/>
    <hyperlink ref="V186" r:id="rId346" display="http://pbs.twimg.com/profile_images/1148720994590195712/0gySboe7_normal.png"/>
    <hyperlink ref="V187" r:id="rId347" display="http://pbs.twimg.com/profile_images/1148720994590195712/0gySboe7_normal.png"/>
    <hyperlink ref="V188" r:id="rId348" display="http://pbs.twimg.com/profile_images/1148720994590195712/0gySboe7_normal.png"/>
    <hyperlink ref="V189" r:id="rId349" display="http://pbs.twimg.com/profile_images/1148720994590195712/0gySboe7_normal.png"/>
    <hyperlink ref="V190" r:id="rId350" display="http://pbs.twimg.com/profile_images/1148720994590195712/0gySboe7_normal.png"/>
    <hyperlink ref="V191" r:id="rId351" display="http://pbs.twimg.com/profile_images/1148720994590195712/0gySboe7_normal.png"/>
    <hyperlink ref="V192" r:id="rId352" display="http://pbs.twimg.com/profile_images/1148720994590195712/0gySboe7_normal.png"/>
    <hyperlink ref="V193" r:id="rId353" display="http://pbs.twimg.com/profile_images/1148720994590195712/0gySboe7_normal.png"/>
    <hyperlink ref="V194" r:id="rId354" display="http://pbs.twimg.com/profile_images/1148720994590195712/0gySboe7_normal.png"/>
    <hyperlink ref="V195" r:id="rId355" display="http://pbs.twimg.com/profile_images/1148720994590195712/0gySboe7_normal.png"/>
    <hyperlink ref="V196" r:id="rId356" display="http://pbs.twimg.com/profile_images/1148720994590195712/0gySboe7_normal.png"/>
    <hyperlink ref="V197" r:id="rId357" display="http://pbs.twimg.com/profile_images/1148720994590195712/0gySboe7_normal.png"/>
    <hyperlink ref="V198" r:id="rId358" display="http://pbs.twimg.com/profile_images/1148720994590195712/0gySboe7_normal.png"/>
    <hyperlink ref="V199" r:id="rId359" display="http://pbs.twimg.com/profile_images/1148720994590195712/0gySboe7_normal.png"/>
    <hyperlink ref="V200" r:id="rId360" display="http://pbs.twimg.com/profile_images/780451899040342020/t5Fwh2GQ_normal.jpg"/>
    <hyperlink ref="V201" r:id="rId361" display="http://pbs.twimg.com/profile_images/503093797194973184/16HP_Omb_normal.jpeg"/>
    <hyperlink ref="V202" r:id="rId362" display="http://pbs.twimg.com/profile_images/503093797194973184/16HP_Omb_normal.jpeg"/>
    <hyperlink ref="V203" r:id="rId363" display="http://pbs.twimg.com/profile_images/780451899040342020/t5Fwh2GQ_normal.jpg"/>
    <hyperlink ref="V204" r:id="rId364" display="http://pbs.twimg.com/profile_images/503093797194973184/16HP_Omb_normal.jpeg"/>
    <hyperlink ref="V205" r:id="rId365" display="http://pbs.twimg.com/profile_images/503093797194973184/16HP_Omb_normal.jpeg"/>
    <hyperlink ref="V206" r:id="rId366" display="http://pbs.twimg.com/profile_images/503093797194973184/16HP_Omb_normal.jpeg"/>
    <hyperlink ref="V207" r:id="rId367" display="http://pbs.twimg.com/profile_images/503093797194973184/16HP_Omb_normal.jpeg"/>
    <hyperlink ref="V208" r:id="rId368" display="http://pbs.twimg.com/profile_images/780451899040342020/t5Fwh2GQ_normal.jpg"/>
    <hyperlink ref="V209" r:id="rId369" display="http://pbs.twimg.com/profile_images/503093797194973184/16HP_Omb_normal.jpeg"/>
    <hyperlink ref="V210" r:id="rId370" display="http://pbs.twimg.com/profile_images/503093797194973184/16HP_Omb_normal.jpeg"/>
    <hyperlink ref="V211" r:id="rId371" display="http://pbs.twimg.com/profile_images/780451899040342020/t5Fwh2GQ_normal.jpg"/>
    <hyperlink ref="V212" r:id="rId372" display="http://pbs.twimg.com/profile_images/780451899040342020/t5Fwh2GQ_normal.jpg"/>
    <hyperlink ref="V213" r:id="rId373" display="http://pbs.twimg.com/profile_images/780451899040342020/t5Fwh2GQ_normal.jpg"/>
    <hyperlink ref="V214" r:id="rId374" display="http://pbs.twimg.com/profile_images/780451899040342020/t5Fwh2GQ_normal.jpg"/>
    <hyperlink ref="V215" r:id="rId375" display="http://pbs.twimg.com/profile_images/780451899040342020/t5Fwh2GQ_normal.jpg"/>
    <hyperlink ref="V216" r:id="rId376" display="http://pbs.twimg.com/profile_images/780451899040342020/t5Fwh2GQ_normal.jpg"/>
    <hyperlink ref="V217" r:id="rId377" display="http://pbs.twimg.com/profile_images/780451899040342020/t5Fwh2GQ_normal.jpg"/>
    <hyperlink ref="V218" r:id="rId378" display="http://pbs.twimg.com/profile_images/780451899040342020/t5Fwh2GQ_normal.jpg"/>
    <hyperlink ref="V219" r:id="rId379" display="http://pbs.twimg.com/profile_images/780451899040342020/t5Fwh2GQ_normal.jpg"/>
    <hyperlink ref="V220" r:id="rId380" display="http://pbs.twimg.com/profile_images/780451899040342020/t5Fwh2GQ_normal.jpg"/>
    <hyperlink ref="V221" r:id="rId381" display="http://pbs.twimg.com/profile_images/780451899040342020/t5Fwh2GQ_normal.jpg"/>
    <hyperlink ref="V222" r:id="rId382" display="http://pbs.twimg.com/profile_images/780451899040342020/t5Fwh2GQ_normal.jpg"/>
    <hyperlink ref="V223" r:id="rId383" display="http://pbs.twimg.com/profile_images/780451899040342020/t5Fwh2GQ_normal.jpg"/>
    <hyperlink ref="V224" r:id="rId384" display="http://pbs.twimg.com/profile_images/780451899040342020/t5Fwh2GQ_normal.jpg"/>
    <hyperlink ref="V225" r:id="rId385" display="http://pbs.twimg.com/profile_images/780451899040342020/t5Fwh2GQ_normal.jpg"/>
    <hyperlink ref="V226" r:id="rId386" display="http://pbs.twimg.com/profile_images/780451899040342020/t5Fwh2GQ_normal.jpg"/>
    <hyperlink ref="V227" r:id="rId387" display="http://pbs.twimg.com/profile_images/780451899040342020/t5Fwh2GQ_normal.jpg"/>
    <hyperlink ref="V228" r:id="rId388" display="http://pbs.twimg.com/profile_images/780451899040342020/t5Fwh2GQ_normal.jpg"/>
    <hyperlink ref="V229" r:id="rId389" display="http://pbs.twimg.com/profile_images/780451899040342020/t5Fwh2GQ_normal.jpg"/>
    <hyperlink ref="V230" r:id="rId390" display="http://pbs.twimg.com/profile_images/503093797194973184/16HP_Omb_normal.jpeg"/>
    <hyperlink ref="V231" r:id="rId391" display="http://pbs.twimg.com/profile_images/503093797194973184/16HP_Omb_normal.jpeg"/>
    <hyperlink ref="V232" r:id="rId392" display="http://pbs.twimg.com/profile_images/503093797194973184/16HP_Omb_normal.jpeg"/>
    <hyperlink ref="V233" r:id="rId393" display="http://pbs.twimg.com/profile_images/503093797194973184/16HP_Omb_normal.jpeg"/>
    <hyperlink ref="V234" r:id="rId394" display="http://pbs.twimg.com/profile_images/503093797194973184/16HP_Omb_normal.jpeg"/>
    <hyperlink ref="V235" r:id="rId395" display="http://pbs.twimg.com/profile_images/503093797194973184/16HP_Omb_normal.jpeg"/>
    <hyperlink ref="V236" r:id="rId396" display="http://pbs.twimg.com/profile_images/503093797194973184/16HP_Omb_normal.jpeg"/>
    <hyperlink ref="V237" r:id="rId397" display="http://pbs.twimg.com/profile_images/503093797194973184/16HP_Omb_normal.jpeg"/>
    <hyperlink ref="V238" r:id="rId398" display="http://pbs.twimg.com/profile_images/503093797194973184/16HP_Omb_normal.jpeg"/>
    <hyperlink ref="V239" r:id="rId399" display="http://pbs.twimg.com/profile_images/780451899040342020/t5Fwh2GQ_normal.jpg"/>
    <hyperlink ref="V240" r:id="rId400" display="http://pbs.twimg.com/profile_images/780451899040342020/t5Fwh2GQ_normal.jpg"/>
    <hyperlink ref="V241" r:id="rId401" display="http://pbs.twimg.com/profile_images/780451899040342020/t5Fwh2GQ_normal.jpg"/>
    <hyperlink ref="V242" r:id="rId402" display="http://pbs.twimg.com/profile_images/780451899040342020/t5Fwh2GQ_normal.jpg"/>
    <hyperlink ref="V243" r:id="rId403" display="http://pbs.twimg.com/profile_images/780451899040342020/t5Fwh2GQ_normal.jpg"/>
    <hyperlink ref="V244" r:id="rId404" display="http://pbs.twimg.com/profile_images/780451899040342020/t5Fwh2GQ_normal.jpg"/>
    <hyperlink ref="V245" r:id="rId405" display="http://pbs.twimg.com/profile_images/780451899040342020/t5Fwh2GQ_normal.jpg"/>
    <hyperlink ref="V246" r:id="rId406" display="http://pbs.twimg.com/profile_images/780451899040342020/t5Fwh2GQ_normal.jpg"/>
    <hyperlink ref="V247" r:id="rId407" display="http://pbs.twimg.com/profile_images/780451899040342020/t5Fwh2GQ_normal.jpg"/>
    <hyperlink ref="V248" r:id="rId408" display="http://pbs.twimg.com/profile_images/780451899040342020/t5Fwh2GQ_normal.jpg"/>
    <hyperlink ref="V249" r:id="rId409" display="http://pbs.twimg.com/profile_images/780451899040342020/t5Fwh2GQ_normal.jpg"/>
    <hyperlink ref="V250" r:id="rId410" display="http://pbs.twimg.com/profile_images/780451899040342020/t5Fwh2GQ_normal.jpg"/>
    <hyperlink ref="V251" r:id="rId411" display="http://pbs.twimg.com/profile_images/780451899040342020/t5Fwh2GQ_normal.jpg"/>
    <hyperlink ref="V252" r:id="rId412" display="http://pbs.twimg.com/profile_images/780451899040342020/t5Fwh2GQ_normal.jpg"/>
    <hyperlink ref="V253" r:id="rId413" display="http://pbs.twimg.com/profile_images/780451899040342020/t5Fwh2GQ_normal.jpg"/>
    <hyperlink ref="V254" r:id="rId414" display="http://pbs.twimg.com/profile_images/780451899040342020/t5Fwh2GQ_normal.jpg"/>
    <hyperlink ref="X3" r:id="rId415" display="https://twitter.com/#!/justproductjobs/status/1161184319177678848"/>
    <hyperlink ref="X4" r:id="rId416" display="https://twitter.com/#!/workremotelyio/status/1161184963712172032"/>
    <hyperlink ref="X5" r:id="rId417" display="https://twitter.com/#!/wfhio/status/1161186680545656833"/>
    <hyperlink ref="X6" r:id="rId418" display="https://twitter.com/#!/weworkremotely/status/1161187078127927298"/>
    <hyperlink ref="X7" r:id="rId419" display="https://twitter.com/#!/hiringremote/status/1161235631038763008"/>
    <hyperlink ref="X8" r:id="rId420" display="https://twitter.com/#!/workrolldotcom/status/1161511372657758208"/>
    <hyperlink ref="X9" r:id="rId421" display="https://twitter.com/#!/iheartremotewk/status/1166783346812358656"/>
    <hyperlink ref="X10" r:id="rId422" display="https://twitter.com/#!/ethereumnetw/status/1168978976435507201"/>
    <hyperlink ref="X11" r:id="rId423" display="https://twitter.com/#!/ethereumnetw/status/1168978976435507201"/>
    <hyperlink ref="X12" r:id="rId424" display="https://twitter.com/#!/ethereumnetw/status/1168978976435507201"/>
    <hyperlink ref="X13" r:id="rId425" display="https://twitter.com/#!/how_to_coin/status/1168979022195417089"/>
    <hyperlink ref="X14" r:id="rId426" display="https://twitter.com/#!/ethereumnetw/status/1168978976435507201"/>
    <hyperlink ref="X15" r:id="rId427" display="https://twitter.com/#!/xd17ma/status/1168988773574742018"/>
    <hyperlink ref="X16" r:id="rId428" display="https://twitter.com/#!/_holographer_/status/1170134700410777602"/>
    <hyperlink ref="X17" r:id="rId429" display="https://twitter.com/#!/ninadicara/status/1176935601658089479"/>
    <hyperlink ref="X18" r:id="rId430" display="https://twitter.com/#!/andpitts/status/1170132211225358336"/>
    <hyperlink ref="X19" r:id="rId431" display="https://twitter.com/#!/andpitts/status/1179587053991821312"/>
    <hyperlink ref="X20" r:id="rId432" display="https://twitter.com/#!/kesterratcliff/status/1179801006294622208"/>
    <hyperlink ref="X21" r:id="rId433" display="https://twitter.com/#!/kesterratcliff/status/1179801006294622208"/>
    <hyperlink ref="X22" r:id="rId434" display="https://twitter.com/#!/kesterratcliff/status/1179801006294622208"/>
    <hyperlink ref="X23" r:id="rId435" display="https://twitter.com/#!/kesterratcliff/status/1179801006294622208"/>
    <hyperlink ref="X24" r:id="rId436" display="https://twitter.com/#!/kesterratcliff/status/1179801006294622208"/>
    <hyperlink ref="X25" r:id="rId437" display="https://twitter.com/#!/kesterratcliff/status/1179801006294622208"/>
    <hyperlink ref="X26" r:id="rId438" display="https://twitter.com/#!/kesterratcliff/status/1179801006294622208"/>
    <hyperlink ref="X27" r:id="rId439" display="https://twitter.com/#!/kesterratcliff/status/1179801006294622208"/>
    <hyperlink ref="X28" r:id="rId440" display="https://twitter.com/#!/polinode/status/1114259332411973637"/>
    <hyperlink ref="X29" r:id="rId441" display="https://twitter.com/#!/polinode/status/1114259332411973637"/>
    <hyperlink ref="X30" r:id="rId442" display="https://twitter.com/#!/polinode/status/1114259332411973637"/>
    <hyperlink ref="X31" r:id="rId443" display="https://twitter.com/#!/polinode/status/1114259332411973637"/>
    <hyperlink ref="X32" r:id="rId444" display="https://twitter.com/#!/polinode/status/1114259332411973637"/>
    <hyperlink ref="X33" r:id="rId445" display="https://twitter.com/#!/polinode/status/1114259332411973637"/>
    <hyperlink ref="X34" r:id="rId446" display="https://twitter.com/#!/polinode/status/1131003644134879232"/>
    <hyperlink ref="X35" r:id="rId447" display="https://twitter.com/#!/polinode/status/1131003644134879232"/>
    <hyperlink ref="X36" r:id="rId448" display="https://twitter.com/#!/polinode/status/1131003644134879232"/>
    <hyperlink ref="X37" r:id="rId449" display="https://twitter.com/#!/polinode/status/1131003644134879232"/>
    <hyperlink ref="X38" r:id="rId450" display="https://twitter.com/#!/polinode/status/1131003644134879232"/>
    <hyperlink ref="X39" r:id="rId451" display="https://twitter.com/#!/polinode/status/1131003644134879232"/>
    <hyperlink ref="X40" r:id="rId452" display="https://twitter.com/#!/polinode/status/1131003644134879232"/>
    <hyperlink ref="X41" r:id="rId453" display="https://twitter.com/#!/polinode/status/1131003644134879232"/>
    <hyperlink ref="X42" r:id="rId454" display="https://twitter.com/#!/polinode/status/1131003644134879232"/>
    <hyperlink ref="X43" r:id="rId455" display="https://twitter.com/#!/polinode/status/1118320934786441217"/>
    <hyperlink ref="X44" r:id="rId456" display="https://twitter.com/#!/polinode/status/1118320934786441217"/>
    <hyperlink ref="X45" r:id="rId457" display="https://twitter.com/#!/polinode/status/1118320934786441217"/>
    <hyperlink ref="X46" r:id="rId458" display="https://twitter.com/#!/polinode/status/1118320934786441217"/>
    <hyperlink ref="X47" r:id="rId459" display="https://twitter.com/#!/polinode/status/1118320934786441217"/>
    <hyperlink ref="X48" r:id="rId460" display="https://twitter.com/#!/polinode/status/1118320934786441217"/>
    <hyperlink ref="X49" r:id="rId461" display="https://twitter.com/#!/polinode/status/1118320934786441217"/>
    <hyperlink ref="X50" r:id="rId462" display="https://twitter.com/#!/polinode/status/1118320934786441217"/>
    <hyperlink ref="X51" r:id="rId463" display="https://twitter.com/#!/polinode/status/1091374944477310982"/>
    <hyperlink ref="X52" r:id="rId464" display="https://twitter.com/#!/polinode/status/1091374944477310982"/>
    <hyperlink ref="X53" r:id="rId465" display="https://twitter.com/#!/polinode/status/1114259332411973637"/>
    <hyperlink ref="X54" r:id="rId466" display="https://twitter.com/#!/polinode/status/1091374944477310982"/>
    <hyperlink ref="X55" r:id="rId467" display="https://twitter.com/#!/polinode/status/1091374944477310982"/>
    <hyperlink ref="X56" r:id="rId468" display="https://twitter.com/#!/polinode/status/1091374944477310982"/>
    <hyperlink ref="X57" r:id="rId469" display="https://twitter.com/#!/polinode/status/1091374944477310982"/>
    <hyperlink ref="X58" r:id="rId470" display="https://twitter.com/#!/polinode/status/1128467095992188928"/>
    <hyperlink ref="X59" r:id="rId471" display="https://twitter.com/#!/polinode/status/1128467095992188928"/>
    <hyperlink ref="X60" r:id="rId472" display="https://twitter.com/#!/polinode/status/1128467095992188928"/>
    <hyperlink ref="X61" r:id="rId473" display="https://twitter.com/#!/polinode/status/1128467095992188928"/>
    <hyperlink ref="X62" r:id="rId474" display="https://twitter.com/#!/polinode/status/1128467095992188928"/>
    <hyperlink ref="X63" r:id="rId475" display="https://twitter.com/#!/polinode/status/1128467095992188928"/>
    <hyperlink ref="X64" r:id="rId476" display="https://twitter.com/#!/polinode/status/1128467095992188928"/>
    <hyperlink ref="X65" r:id="rId477" display="https://twitter.com/#!/polinode/status/1128467095992188928"/>
    <hyperlink ref="X66" r:id="rId478" display="https://twitter.com/#!/mikemmoon/status/1170150122199638017"/>
    <hyperlink ref="X67" r:id="rId479" display="https://twitter.com/#!/b2bspecialist/status/1173508377449775104"/>
    <hyperlink ref="X68" r:id="rId480" display="https://twitter.com/#!/polinode/status/1170132135891521538"/>
    <hyperlink ref="X69" r:id="rId481" display="https://twitter.com/#!/polinode/status/1173518836810694657"/>
    <hyperlink ref="X70" r:id="rId482" display="https://twitter.com/#!/b2bspecialist/status/1173508377449775104"/>
    <hyperlink ref="X71" r:id="rId483" display="https://twitter.com/#!/b2bspecialist/status/1173508377449775104"/>
    <hyperlink ref="X72" r:id="rId484" display="https://twitter.com/#!/b2bspecialist/status/1173508377449775104"/>
    <hyperlink ref="X73" r:id="rId485" display="https://twitter.com/#!/b2bspecialist/status/1173508377449775104"/>
    <hyperlink ref="X74" r:id="rId486" display="https://twitter.com/#!/b2bspecialist/status/1173508377449775104"/>
    <hyperlink ref="X75" r:id="rId487" display="https://twitter.com/#!/b2bspecialist/status/1173508377449775104"/>
    <hyperlink ref="X76" r:id="rId488" display="https://twitter.com/#!/b2bspecialist/status/1173508377449775104"/>
    <hyperlink ref="X77" r:id="rId489" display="https://twitter.com/#!/b2bspecialist/status/1173508377449775104"/>
    <hyperlink ref="X78" r:id="rId490" display="https://twitter.com/#!/b2bspecialist/status/1173508377449775104"/>
    <hyperlink ref="X79" r:id="rId491" display="https://twitter.com/#!/b2bspecialist/status/1173508377449775104"/>
    <hyperlink ref="X80" r:id="rId492" display="https://twitter.com/#!/b2bspecialist/status/1173561654891728897"/>
    <hyperlink ref="X81" r:id="rId493" display="https://twitter.com/#!/b2bspecialist/status/1173561960933265408"/>
    <hyperlink ref="X82" r:id="rId494" display="https://twitter.com/#!/b2bspecialist/status/1173566618804396032"/>
    <hyperlink ref="X83" r:id="rId495" display="https://twitter.com/#!/polinode/status/1173518836810694657"/>
    <hyperlink ref="X84" r:id="rId496" display="https://twitter.com/#!/polinode/status/1173563756296556545"/>
    <hyperlink ref="X85" r:id="rId497" display="https://twitter.com/#!/polinode/status/1173567405764665344"/>
    <hyperlink ref="X86" r:id="rId498" display="https://twitter.com/#!/ninadicara/status/1176917091900895233"/>
    <hyperlink ref="X87" r:id="rId499" display="https://twitter.com/#!/polinode/status/1178422553238327296"/>
    <hyperlink ref="X88" r:id="rId500" display="https://twitter.com/#!/polinode/status/1180333257822371840"/>
    <hyperlink ref="X89" r:id="rId501" display="https://twitter.com/#!/heatherbussing/status/1180357266513379328"/>
    <hyperlink ref="X90" r:id="rId502" display="https://twitter.com/#!/janbenway/status/1181587707924897792"/>
    <hyperlink ref="X91" r:id="rId503" display="https://twitter.com/#!/martinhoyes/status/1170154789583241218"/>
    <hyperlink ref="X92" r:id="rId504" display="https://twitter.com/#!/mikemmoon/status/1170150122199638017"/>
    <hyperlink ref="X93" r:id="rId505" display="https://twitter.com/#!/polinode/status/1170132135891521538"/>
    <hyperlink ref="X94" r:id="rId506" display="https://twitter.com/#!/polinode/status/1173518836810694657"/>
    <hyperlink ref="X95" r:id="rId507" display="https://twitter.com/#!/martinhoyes/status/1170154789583241218"/>
    <hyperlink ref="X96" r:id="rId508" display="https://twitter.com/#!/mikemmoon/status/1170150122199638017"/>
    <hyperlink ref="X97" r:id="rId509" display="https://twitter.com/#!/drtcp/status/1170422616018083841"/>
    <hyperlink ref="X98" r:id="rId510" display="https://twitter.com/#!/polinode/status/1170132135891521538"/>
    <hyperlink ref="X99" r:id="rId511" display="https://twitter.com/#!/polinode/status/1173518836810694657"/>
    <hyperlink ref="X100" r:id="rId512" display="https://twitter.com/#!/martinhoyes/status/1170154789583241218"/>
    <hyperlink ref="X101" r:id="rId513" display="https://twitter.com/#!/mikemmoon/status/1170150122199638017"/>
    <hyperlink ref="X102" r:id="rId514" display="https://twitter.com/#!/hrcurator/status/1170310653640400899"/>
    <hyperlink ref="X103" r:id="rId515" display="https://twitter.com/#!/polinode/status/1114259332411973637"/>
    <hyperlink ref="X104" r:id="rId516" display="https://twitter.com/#!/polinode/status/1170132135891521538"/>
    <hyperlink ref="X105" r:id="rId517" display="https://twitter.com/#!/polinode/status/1173518836810694657"/>
    <hyperlink ref="X106" r:id="rId518" display="https://twitter.com/#!/martinhoyes/status/1170154789583241218"/>
    <hyperlink ref="X107" r:id="rId519" display="https://twitter.com/#!/mikemmoon/status/1170149996047622144"/>
    <hyperlink ref="X108" r:id="rId520" display="https://twitter.com/#!/mikemmoon/status/1170150122199638017"/>
    <hyperlink ref="X109" r:id="rId521" display="https://twitter.com/#!/mikemmoon/status/1170150122199638017"/>
    <hyperlink ref="X110" r:id="rId522" display="https://twitter.com/#!/mikemmoon/status/1170150122199638017"/>
    <hyperlink ref="X111" r:id="rId523" display="https://twitter.com/#!/mikemmoon/status/1170150122199638017"/>
    <hyperlink ref="X112" r:id="rId524" display="https://twitter.com/#!/mikemmoon/status/1170150122199638017"/>
    <hyperlink ref="X113" r:id="rId525" display="https://twitter.com/#!/mikemmoon/status/1170150122199638017"/>
    <hyperlink ref="X114" r:id="rId526" display="https://twitter.com/#!/mikemmoon/status/1170150122199638017"/>
    <hyperlink ref="X115" r:id="rId527" display="https://twitter.com/#!/martinhoyes/status/1170154789583241218"/>
    <hyperlink ref="X116" r:id="rId528" display="https://twitter.com/#!/david_green_uk/status/1170440234460426240"/>
    <hyperlink ref="X117" r:id="rId529" display="https://twitter.com/#!/david_green_uk/status/1173629555199926278"/>
    <hyperlink ref="X118" r:id="rId530" display="https://twitter.com/#!/david_green_uk/status/1173629555199926278"/>
    <hyperlink ref="X119" r:id="rId531" display="https://twitter.com/#!/david_green_uk/status/1173629555199926278"/>
    <hyperlink ref="X120" r:id="rId532" display="https://twitter.com/#!/david_green_uk/status/1173629555199926278"/>
    <hyperlink ref="X121" r:id="rId533" display="https://twitter.com/#!/polinode/status/1114259332411973637"/>
    <hyperlink ref="X122" r:id="rId534" display="https://twitter.com/#!/polinode/status/1091374944477310982"/>
    <hyperlink ref="X123" r:id="rId535" display="https://twitter.com/#!/polinode/status/1128467095992188928"/>
    <hyperlink ref="X124" r:id="rId536" display="https://twitter.com/#!/polinode/status/1170132135891521538"/>
    <hyperlink ref="X125" r:id="rId537" display="https://twitter.com/#!/polinode/status/1173518836810694657"/>
    <hyperlink ref="X126" r:id="rId538" display="https://twitter.com/#!/martinhoyes/status/1170154789583241218"/>
    <hyperlink ref="X127" r:id="rId539" display="https://twitter.com/#!/martinhoyes/status/1172992220435079168"/>
    <hyperlink ref="X128" r:id="rId540" display="https://twitter.com/#!/martinhoyes/status/1172992304149225472"/>
    <hyperlink ref="X129" r:id="rId541" display="https://twitter.com/#!/martinhoyes/status/1173618253735723009"/>
    <hyperlink ref="X130" r:id="rId542" display="https://twitter.com/#!/polinode/status/1170132135891521538"/>
    <hyperlink ref="X131" r:id="rId543" display="https://twitter.com/#!/polinode/status/1173518836810694657"/>
    <hyperlink ref="X132" r:id="rId544" display="https://twitter.com/#!/martinhoyes/status/1170154789583241218"/>
    <hyperlink ref="X133" r:id="rId545" display="https://twitter.com/#!/martinhoyes/status/1172992220435079168"/>
    <hyperlink ref="X134" r:id="rId546" display="https://twitter.com/#!/martinhoyes/status/1172992304149225472"/>
    <hyperlink ref="X135" r:id="rId547" display="https://twitter.com/#!/martinhoyes/status/1173618253735723009"/>
    <hyperlink ref="X136" r:id="rId548" display="https://twitter.com/#!/polinode/status/1091374944477310982"/>
    <hyperlink ref="X137" r:id="rId549" display="https://twitter.com/#!/polinode/status/1170132135891521538"/>
    <hyperlink ref="X138" r:id="rId550" display="https://twitter.com/#!/polinode/status/1173518836810694657"/>
    <hyperlink ref="X139" r:id="rId551" display="https://twitter.com/#!/martinhoyes/status/1170154789583241218"/>
    <hyperlink ref="X140" r:id="rId552" display="https://twitter.com/#!/martinhoyes/status/1172992220435079168"/>
    <hyperlink ref="X141" r:id="rId553" display="https://twitter.com/#!/martinhoyes/status/1172992304149225472"/>
    <hyperlink ref="X142" r:id="rId554" display="https://twitter.com/#!/martinhoyes/status/1173618253735723009"/>
    <hyperlink ref="X143" r:id="rId555" display="https://twitter.com/#!/polinode/status/1170132135891521538"/>
    <hyperlink ref="X144" r:id="rId556" display="https://twitter.com/#!/polinode/status/1173518836810694657"/>
    <hyperlink ref="X145" r:id="rId557" display="https://twitter.com/#!/martinhoyes/status/1170154789583241218"/>
    <hyperlink ref="X146" r:id="rId558" display="https://twitter.com/#!/martinhoyes/status/1172992220435079168"/>
    <hyperlink ref="X147" r:id="rId559" display="https://twitter.com/#!/martinhoyes/status/1172992304149225472"/>
    <hyperlink ref="X148" r:id="rId560" display="https://twitter.com/#!/martinhoyes/status/1173618253735723009"/>
    <hyperlink ref="X149" r:id="rId561" display="https://twitter.com/#!/polinode/status/1179586561911865345"/>
    <hyperlink ref="X150" r:id="rId562" display="https://twitter.com/#!/polinode/status/1180333257822371840"/>
    <hyperlink ref="X151" r:id="rId563" display="https://twitter.com/#!/heatherbussing/status/1179654520827105281"/>
    <hyperlink ref="X152" r:id="rId564" display="https://twitter.com/#!/zacharyjeans/status/1180338287094849536"/>
    <hyperlink ref="X153" r:id="rId565" display="https://twitter.com/#!/zacharyjeans/status/1181273533780881410"/>
    <hyperlink ref="X154" r:id="rId566" display="https://twitter.com/#!/zacharyjeans/status/1181979908953624576"/>
    <hyperlink ref="X155" r:id="rId567" display="https://twitter.com/#!/martinhoyes/status/1180337019781693441"/>
    <hyperlink ref="X156" r:id="rId568" display="https://twitter.com/#!/polinode/status/1179586561911865345"/>
    <hyperlink ref="X157" r:id="rId569" display="https://twitter.com/#!/polinode/status/1180333257822371840"/>
    <hyperlink ref="X158" r:id="rId570" display="https://twitter.com/#!/zacharyjeans/status/1180338287094849536"/>
    <hyperlink ref="X159" r:id="rId571" display="https://twitter.com/#!/zacharyjeans/status/1181273533780881410"/>
    <hyperlink ref="X160" r:id="rId572" display="https://twitter.com/#!/zacharyjeans/status/1181979908953624576"/>
    <hyperlink ref="X161" r:id="rId573" display="https://twitter.com/#!/martinhoyes/status/1180337019781693441"/>
    <hyperlink ref="X162" r:id="rId574" display="https://twitter.com/#!/polinode/status/1170132135891521538"/>
    <hyperlink ref="X163" r:id="rId575" display="https://twitter.com/#!/polinode/status/1173518836810694657"/>
    <hyperlink ref="X164" r:id="rId576" display="https://twitter.com/#!/polinode/status/1179586561911865345"/>
    <hyperlink ref="X165" r:id="rId577" display="https://twitter.com/#!/polinode/status/1180333257822371840"/>
    <hyperlink ref="X166" r:id="rId578" display="https://twitter.com/#!/hrdigitalbe/status/1180901523888508929"/>
    <hyperlink ref="X167" r:id="rId579" display="https://twitter.com/#!/hrdigitalbe/status/1180901523888508929"/>
    <hyperlink ref="X168" r:id="rId580" display="https://twitter.com/#!/hrdigitalbe/status/1180901523888508929"/>
    <hyperlink ref="X169" r:id="rId581" display="https://twitter.com/#!/hrdigitalbe/status/1180901523888508929"/>
    <hyperlink ref="X170" r:id="rId582" display="https://twitter.com/#!/hrdigitalbe/status/1180901523888508929"/>
    <hyperlink ref="X171" r:id="rId583" display="https://twitter.com/#!/zacharyjeans/status/1180338287094849536"/>
    <hyperlink ref="X172" r:id="rId584" display="https://twitter.com/#!/zacharyjeans/status/1181273533780881410"/>
    <hyperlink ref="X173" r:id="rId585" display="https://twitter.com/#!/zacharyjeans/status/1181979908953624576"/>
    <hyperlink ref="X174" r:id="rId586" display="https://twitter.com/#!/martinhoyes/status/1170154789583241218"/>
    <hyperlink ref="X175" r:id="rId587" display="https://twitter.com/#!/martinhoyes/status/1180337019781693441"/>
    <hyperlink ref="X176" r:id="rId588" display="https://twitter.com/#!/polinode/status/1179586561911865345"/>
    <hyperlink ref="X177" r:id="rId589" display="https://twitter.com/#!/polinode/status/1180333257822371840"/>
    <hyperlink ref="X178" r:id="rId590" display="https://twitter.com/#!/zacharyjeans/status/1180338287094849536"/>
    <hyperlink ref="X179" r:id="rId591" display="https://twitter.com/#!/zacharyjeans/status/1181273533780881410"/>
    <hyperlink ref="X180" r:id="rId592" display="https://twitter.com/#!/zacharyjeans/status/1181979908953624576"/>
    <hyperlink ref="X181" r:id="rId593" display="https://twitter.com/#!/martinhoyes/status/1180337019781693441"/>
    <hyperlink ref="X182" r:id="rId594" display="https://twitter.com/#!/polinode/status/1179586561911865345"/>
    <hyperlink ref="X183" r:id="rId595" display="https://twitter.com/#!/polinode/status/1180333257822371840"/>
    <hyperlink ref="X184" r:id="rId596" display="https://twitter.com/#!/zacharyjeans/status/1179587025285996545"/>
    <hyperlink ref="X185" r:id="rId597" display="https://twitter.com/#!/zacharyjeans/status/1180338287094849536"/>
    <hyperlink ref="X186" r:id="rId598" display="https://twitter.com/#!/zacharyjeans/status/1180338287094849536"/>
    <hyperlink ref="X187" r:id="rId599" display="https://twitter.com/#!/zacharyjeans/status/1180338287094849536"/>
    <hyperlink ref="X188" r:id="rId600" display="https://twitter.com/#!/zacharyjeans/status/1180338287094849536"/>
    <hyperlink ref="X189" r:id="rId601" display="https://twitter.com/#!/zacharyjeans/status/1180338287094849536"/>
    <hyperlink ref="X190" r:id="rId602" display="https://twitter.com/#!/zacharyjeans/status/1181273533780881410"/>
    <hyperlink ref="X191" r:id="rId603" display="https://twitter.com/#!/zacharyjeans/status/1181273533780881410"/>
    <hyperlink ref="X192" r:id="rId604" display="https://twitter.com/#!/zacharyjeans/status/1181273533780881410"/>
    <hyperlink ref="X193" r:id="rId605" display="https://twitter.com/#!/zacharyjeans/status/1181273533780881410"/>
    <hyperlink ref="X194" r:id="rId606" display="https://twitter.com/#!/zacharyjeans/status/1181273533780881410"/>
    <hyperlink ref="X195" r:id="rId607" display="https://twitter.com/#!/zacharyjeans/status/1181979908953624576"/>
    <hyperlink ref="X196" r:id="rId608" display="https://twitter.com/#!/zacharyjeans/status/1181979908953624576"/>
    <hyperlink ref="X197" r:id="rId609" display="https://twitter.com/#!/zacharyjeans/status/1181979908953624576"/>
    <hyperlink ref="X198" r:id="rId610" display="https://twitter.com/#!/zacharyjeans/status/1181979908953624576"/>
    <hyperlink ref="X199" r:id="rId611" display="https://twitter.com/#!/zacharyjeans/status/1181979908953624576"/>
    <hyperlink ref="X200" r:id="rId612" display="https://twitter.com/#!/martinhoyes/status/1180337019781693441"/>
    <hyperlink ref="X201" r:id="rId613" display="https://twitter.com/#!/polinode/status/1179586561911865345"/>
    <hyperlink ref="X202" r:id="rId614" display="https://twitter.com/#!/polinode/status/1180333257822371840"/>
    <hyperlink ref="X203" r:id="rId615" display="https://twitter.com/#!/martinhoyes/status/1180337019781693441"/>
    <hyperlink ref="X204" r:id="rId616" display="https://twitter.com/#!/polinode/status/1118320934786441217"/>
    <hyperlink ref="X205" r:id="rId617" display="https://twitter.com/#!/polinode/status/1091374944477310982"/>
    <hyperlink ref="X206" r:id="rId618" display="https://twitter.com/#!/polinode/status/1179586561911865345"/>
    <hyperlink ref="X207" r:id="rId619" display="https://twitter.com/#!/polinode/status/1180333257822371840"/>
    <hyperlink ref="X208" r:id="rId620" display="https://twitter.com/#!/martinhoyes/status/1180337019781693441"/>
    <hyperlink ref="X209" r:id="rId621" display="https://twitter.com/#!/polinode/status/1179586561911865345"/>
    <hyperlink ref="X210" r:id="rId622" display="https://twitter.com/#!/polinode/status/1180333257822371840"/>
    <hyperlink ref="X211" r:id="rId623" display="https://twitter.com/#!/martinhoyes/status/1180241367005421570"/>
    <hyperlink ref="X212" r:id="rId624" display="https://twitter.com/#!/martinhoyes/status/1180241411725152256"/>
    <hyperlink ref="X213" r:id="rId625" display="https://twitter.com/#!/martinhoyes/status/1180337019781693441"/>
    <hyperlink ref="X214" r:id="rId626" display="https://twitter.com/#!/martinhoyes/status/1180896509375631360"/>
    <hyperlink ref="X215" r:id="rId627" display="https://twitter.com/#!/martinhoyes/status/1180896579818901509"/>
    <hyperlink ref="X216" r:id="rId628" display="https://twitter.com/#!/martinhoyes/status/1181248052381634560"/>
    <hyperlink ref="X217" r:id="rId629" display="https://twitter.com/#!/martinhoyes/status/1181706402802229248"/>
    <hyperlink ref="X218" r:id="rId630" display="https://twitter.com/#!/martinhoyes/status/1180241367005421570"/>
    <hyperlink ref="X219" r:id="rId631" display="https://twitter.com/#!/martinhoyes/status/1180241411725152256"/>
    <hyperlink ref="X220" r:id="rId632" display="https://twitter.com/#!/martinhoyes/status/1180896509375631360"/>
    <hyperlink ref="X221" r:id="rId633" display="https://twitter.com/#!/martinhoyes/status/1180896579818901509"/>
    <hyperlink ref="X222" r:id="rId634" display="https://twitter.com/#!/martinhoyes/status/1181248052381634560"/>
    <hyperlink ref="X223" r:id="rId635" display="https://twitter.com/#!/martinhoyes/status/1181706402802229248"/>
    <hyperlink ref="X224" r:id="rId636" display="https://twitter.com/#!/martinhoyes/status/1180241367005421570"/>
    <hyperlink ref="X225" r:id="rId637" display="https://twitter.com/#!/martinhoyes/status/1180241411725152256"/>
    <hyperlink ref="X226" r:id="rId638" display="https://twitter.com/#!/martinhoyes/status/1180896509375631360"/>
    <hyperlink ref="X227" r:id="rId639" display="https://twitter.com/#!/martinhoyes/status/1180896579818901509"/>
    <hyperlink ref="X228" r:id="rId640" display="https://twitter.com/#!/martinhoyes/status/1181248052381634560"/>
    <hyperlink ref="X229" r:id="rId641" display="https://twitter.com/#!/martinhoyes/status/1181706402802229248"/>
    <hyperlink ref="X230" r:id="rId642" display="https://twitter.com/#!/polinode/status/1114259332411973637"/>
    <hyperlink ref="X231" r:id="rId643" display="https://twitter.com/#!/polinode/status/1131003644134879232"/>
    <hyperlink ref="X232" r:id="rId644" display="https://twitter.com/#!/polinode/status/1118320934786441217"/>
    <hyperlink ref="X233" r:id="rId645" display="https://twitter.com/#!/polinode/status/1091374944477310982"/>
    <hyperlink ref="X234" r:id="rId646" display="https://twitter.com/#!/polinode/status/1128467095992188928"/>
    <hyperlink ref="X235" r:id="rId647" display="https://twitter.com/#!/polinode/status/1170132135891521538"/>
    <hyperlink ref="X236" r:id="rId648" display="https://twitter.com/#!/polinode/status/1173518836810694657"/>
    <hyperlink ref="X237" r:id="rId649" display="https://twitter.com/#!/polinode/status/1179586561911865345"/>
    <hyperlink ref="X238" r:id="rId650" display="https://twitter.com/#!/polinode/status/1180333257822371840"/>
    <hyperlink ref="X239" r:id="rId651" display="https://twitter.com/#!/martinhoyes/status/1159209819401621504"/>
    <hyperlink ref="X240" r:id="rId652" display="https://twitter.com/#!/martinhoyes/status/1160004912094203904"/>
    <hyperlink ref="X241" r:id="rId653" display="https://twitter.com/#!/martinhoyes/status/1161712298160840704"/>
    <hyperlink ref="X242" r:id="rId654" display="https://twitter.com/#!/martinhoyes/status/1168937229437345793"/>
    <hyperlink ref="X243" r:id="rId655" display="https://twitter.com/#!/martinhoyes/status/1169478164348723200"/>
    <hyperlink ref="X244" r:id="rId656" display="https://twitter.com/#!/martinhoyes/status/1170132357984075777"/>
    <hyperlink ref="X245" r:id="rId657" display="https://twitter.com/#!/martinhoyes/status/1170154789583241218"/>
    <hyperlink ref="X246" r:id="rId658" display="https://twitter.com/#!/martinhoyes/status/1179627464005279744"/>
    <hyperlink ref="X247" r:id="rId659" display="https://twitter.com/#!/martinhoyes/status/1180241367005421570"/>
    <hyperlink ref="X248" r:id="rId660" display="https://twitter.com/#!/martinhoyes/status/1180241411725152256"/>
    <hyperlink ref="X249" r:id="rId661" display="https://twitter.com/#!/martinhoyes/status/1180337019781693441"/>
    <hyperlink ref="X250" r:id="rId662" display="https://twitter.com/#!/martinhoyes/status/1180896509375631360"/>
    <hyperlink ref="X251" r:id="rId663" display="https://twitter.com/#!/martinhoyes/status/1180896579818901509"/>
    <hyperlink ref="X252" r:id="rId664" display="https://twitter.com/#!/martinhoyes/status/1181248052381634560"/>
    <hyperlink ref="X253" r:id="rId665" display="https://twitter.com/#!/martinhoyes/status/1181706402802229248"/>
    <hyperlink ref="X254" r:id="rId666" display="https://twitter.com/#!/martinhoyes/status/1183617428737019904"/>
  </hyperlinks>
  <printOptions/>
  <pageMargins left="0.7" right="0.7" top="0.75" bottom="0.75" header="0.3" footer="0.3"/>
  <pageSetup horizontalDpi="600" verticalDpi="600" orientation="portrait" r:id="rId670"/>
  <legacyDrawing r:id="rId668"/>
  <tableParts>
    <tablePart r:id="rId6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1654</v>
      </c>
      <c r="B1" s="13" t="s">
        <v>1655</v>
      </c>
      <c r="C1" s="13" t="s">
        <v>1648</v>
      </c>
      <c r="D1" s="13" t="s">
        <v>1649</v>
      </c>
      <c r="E1" s="13" t="s">
        <v>1656</v>
      </c>
      <c r="F1" s="13" t="s">
        <v>144</v>
      </c>
      <c r="G1" s="13" t="s">
        <v>1657</v>
      </c>
      <c r="H1" s="13" t="s">
        <v>1658</v>
      </c>
      <c r="I1" s="13" t="s">
        <v>1659</v>
      </c>
      <c r="J1" s="13" t="s">
        <v>1660</v>
      </c>
      <c r="K1" s="13" t="s">
        <v>1661</v>
      </c>
      <c r="L1" s="13" t="s">
        <v>1662</v>
      </c>
    </row>
    <row r="2" spans="1:12" ht="15">
      <c r="A2" s="84" t="s">
        <v>1372</v>
      </c>
      <c r="B2" s="84" t="s">
        <v>1374</v>
      </c>
      <c r="C2" s="84">
        <v>25</v>
      </c>
      <c r="D2" s="118">
        <v>0.011155197526097258</v>
      </c>
      <c r="E2" s="118">
        <v>1.5390760987927767</v>
      </c>
      <c r="F2" s="84" t="s">
        <v>1650</v>
      </c>
      <c r="G2" s="84" t="b">
        <v>1</v>
      </c>
      <c r="H2" s="84" t="b">
        <v>0</v>
      </c>
      <c r="I2" s="84" t="b">
        <v>0</v>
      </c>
      <c r="J2" s="84" t="b">
        <v>0</v>
      </c>
      <c r="K2" s="84" t="b">
        <v>0</v>
      </c>
      <c r="L2" s="84" t="b">
        <v>0</v>
      </c>
    </row>
    <row r="3" spans="1:12" ht="15">
      <c r="A3" s="84" t="s">
        <v>1374</v>
      </c>
      <c r="B3" s="84" t="s">
        <v>1370</v>
      </c>
      <c r="C3" s="84">
        <v>25</v>
      </c>
      <c r="D3" s="118">
        <v>0.011155197526097258</v>
      </c>
      <c r="E3" s="118">
        <v>1.229445931366878</v>
      </c>
      <c r="F3" s="84" t="s">
        <v>1650</v>
      </c>
      <c r="G3" s="84" t="b">
        <v>0</v>
      </c>
      <c r="H3" s="84" t="b">
        <v>0</v>
      </c>
      <c r="I3" s="84" t="b">
        <v>0</v>
      </c>
      <c r="J3" s="84" t="b">
        <v>0</v>
      </c>
      <c r="K3" s="84" t="b">
        <v>0</v>
      </c>
      <c r="L3" s="84" t="b">
        <v>0</v>
      </c>
    </row>
    <row r="4" spans="1:12" ht="15">
      <c r="A4" s="84" t="s">
        <v>1371</v>
      </c>
      <c r="B4" s="84" t="s">
        <v>1370</v>
      </c>
      <c r="C4" s="84">
        <v>23</v>
      </c>
      <c r="D4" s="118">
        <v>0.01115835158535596</v>
      </c>
      <c r="E4" s="118">
        <v>1.1762004194136528</v>
      </c>
      <c r="F4" s="84" t="s">
        <v>1650</v>
      </c>
      <c r="G4" s="84" t="b">
        <v>0</v>
      </c>
      <c r="H4" s="84" t="b">
        <v>0</v>
      </c>
      <c r="I4" s="84" t="b">
        <v>0</v>
      </c>
      <c r="J4" s="84" t="b">
        <v>0</v>
      </c>
      <c r="K4" s="84" t="b">
        <v>0</v>
      </c>
      <c r="L4" s="84" t="b">
        <v>0</v>
      </c>
    </row>
    <row r="5" spans="1:12" ht="15">
      <c r="A5" s="84" t="s">
        <v>1376</v>
      </c>
      <c r="B5" s="84" t="s">
        <v>1377</v>
      </c>
      <c r="C5" s="84">
        <v>22</v>
      </c>
      <c r="D5" s="118">
        <v>0.011129886954897082</v>
      </c>
      <c r="E5" s="118">
        <v>1.594593426642608</v>
      </c>
      <c r="F5" s="84" t="s">
        <v>1650</v>
      </c>
      <c r="G5" s="84" t="b">
        <v>0</v>
      </c>
      <c r="H5" s="84" t="b">
        <v>0</v>
      </c>
      <c r="I5" s="84" t="b">
        <v>0</v>
      </c>
      <c r="J5" s="84" t="b">
        <v>0</v>
      </c>
      <c r="K5" s="84" t="b">
        <v>0</v>
      </c>
      <c r="L5" s="84" t="b">
        <v>0</v>
      </c>
    </row>
    <row r="6" spans="1:12" ht="15">
      <c r="A6" s="84" t="s">
        <v>1377</v>
      </c>
      <c r="B6" s="84" t="s">
        <v>1371</v>
      </c>
      <c r="C6" s="84">
        <v>22</v>
      </c>
      <c r="D6" s="118">
        <v>0.011129886954897082</v>
      </c>
      <c r="E6" s="118">
        <v>1.5220427594939963</v>
      </c>
      <c r="F6" s="84" t="s">
        <v>1650</v>
      </c>
      <c r="G6" s="84" t="b">
        <v>0</v>
      </c>
      <c r="H6" s="84" t="b">
        <v>0</v>
      </c>
      <c r="I6" s="84" t="b">
        <v>0</v>
      </c>
      <c r="J6" s="84" t="b">
        <v>0</v>
      </c>
      <c r="K6" s="84" t="b">
        <v>0</v>
      </c>
      <c r="L6" s="84" t="b">
        <v>0</v>
      </c>
    </row>
    <row r="7" spans="1:12" ht="15">
      <c r="A7" s="84" t="s">
        <v>1370</v>
      </c>
      <c r="B7" s="84" t="s">
        <v>1378</v>
      </c>
      <c r="C7" s="84">
        <v>17</v>
      </c>
      <c r="D7" s="118">
        <v>0.010647199354298805</v>
      </c>
      <c r="E7" s="118">
        <v>1.229445931366878</v>
      </c>
      <c r="F7" s="84" t="s">
        <v>1650</v>
      </c>
      <c r="G7" s="84" t="b">
        <v>0</v>
      </c>
      <c r="H7" s="84" t="b">
        <v>0</v>
      </c>
      <c r="I7" s="84" t="b">
        <v>0</v>
      </c>
      <c r="J7" s="84" t="b">
        <v>0</v>
      </c>
      <c r="K7" s="84" t="b">
        <v>0</v>
      </c>
      <c r="L7" s="84" t="b">
        <v>0</v>
      </c>
    </row>
    <row r="8" spans="1:12" ht="15">
      <c r="A8" s="84" t="s">
        <v>226</v>
      </c>
      <c r="B8" s="84" t="s">
        <v>1376</v>
      </c>
      <c r="C8" s="84">
        <v>16</v>
      </c>
      <c r="D8" s="118">
        <v>0.010473864498699885</v>
      </c>
      <c r="E8" s="118">
        <v>1.2838035936894705</v>
      </c>
      <c r="F8" s="84" t="s">
        <v>1650</v>
      </c>
      <c r="G8" s="84" t="b">
        <v>0</v>
      </c>
      <c r="H8" s="84" t="b">
        <v>0</v>
      </c>
      <c r="I8" s="84" t="b">
        <v>0</v>
      </c>
      <c r="J8" s="84" t="b">
        <v>0</v>
      </c>
      <c r="K8" s="84" t="b">
        <v>0</v>
      </c>
      <c r="L8" s="84" t="b">
        <v>0</v>
      </c>
    </row>
    <row r="9" spans="1:12" ht="15">
      <c r="A9" s="84" t="s">
        <v>1370</v>
      </c>
      <c r="B9" s="84" t="s">
        <v>1379</v>
      </c>
      <c r="C9" s="84">
        <v>12</v>
      </c>
      <c r="D9" s="118">
        <v>0.00946751110445459</v>
      </c>
      <c r="E9" s="118">
        <v>1.229445931366878</v>
      </c>
      <c r="F9" s="84" t="s">
        <v>1650</v>
      </c>
      <c r="G9" s="84" t="b">
        <v>0</v>
      </c>
      <c r="H9" s="84" t="b">
        <v>0</v>
      </c>
      <c r="I9" s="84" t="b">
        <v>0</v>
      </c>
      <c r="J9" s="84" t="b">
        <v>0</v>
      </c>
      <c r="K9" s="84" t="b">
        <v>0</v>
      </c>
      <c r="L9" s="84" t="b">
        <v>0</v>
      </c>
    </row>
    <row r="10" spans="1:12" ht="15">
      <c r="A10" s="84" t="s">
        <v>1379</v>
      </c>
      <c r="B10" s="84" t="s">
        <v>1572</v>
      </c>
      <c r="C10" s="84">
        <v>9</v>
      </c>
      <c r="D10" s="118">
        <v>0.0083097178761632</v>
      </c>
      <c r="E10" s="118">
        <v>1.8578348614171893</v>
      </c>
      <c r="F10" s="84" t="s">
        <v>1650</v>
      </c>
      <c r="G10" s="84" t="b">
        <v>0</v>
      </c>
      <c r="H10" s="84" t="b">
        <v>0</v>
      </c>
      <c r="I10" s="84" t="b">
        <v>0</v>
      </c>
      <c r="J10" s="84" t="b">
        <v>0</v>
      </c>
      <c r="K10" s="84" t="b">
        <v>0</v>
      </c>
      <c r="L10" s="84" t="b">
        <v>0</v>
      </c>
    </row>
    <row r="11" spans="1:12" ht="15">
      <c r="A11" s="84" t="s">
        <v>289</v>
      </c>
      <c r="B11" s="84" t="s">
        <v>288</v>
      </c>
      <c r="C11" s="84">
        <v>9</v>
      </c>
      <c r="D11" s="118">
        <v>0.0083097178761632</v>
      </c>
      <c r="E11" s="118">
        <v>1.9370161074648142</v>
      </c>
      <c r="F11" s="84" t="s">
        <v>1650</v>
      </c>
      <c r="G11" s="84" t="b">
        <v>0</v>
      </c>
      <c r="H11" s="84" t="b">
        <v>0</v>
      </c>
      <c r="I11" s="84" t="b">
        <v>0</v>
      </c>
      <c r="J11" s="84" t="b">
        <v>0</v>
      </c>
      <c r="K11" s="84" t="b">
        <v>0</v>
      </c>
      <c r="L11" s="84" t="b">
        <v>0</v>
      </c>
    </row>
    <row r="12" spans="1:12" ht="15">
      <c r="A12" s="84" t="s">
        <v>1378</v>
      </c>
      <c r="B12" s="84" t="s">
        <v>1384</v>
      </c>
      <c r="C12" s="84">
        <v>8</v>
      </c>
      <c r="D12" s="118">
        <v>0.007826437588394942</v>
      </c>
      <c r="E12" s="118">
        <v>1.4335659140228028</v>
      </c>
      <c r="F12" s="84" t="s">
        <v>1650</v>
      </c>
      <c r="G12" s="84" t="b">
        <v>0</v>
      </c>
      <c r="H12" s="84" t="b">
        <v>0</v>
      </c>
      <c r="I12" s="84" t="b">
        <v>0</v>
      </c>
      <c r="J12" s="84" t="b">
        <v>0</v>
      </c>
      <c r="K12" s="84" t="b">
        <v>0</v>
      </c>
      <c r="L12" s="84" t="b">
        <v>0</v>
      </c>
    </row>
    <row r="13" spans="1:12" ht="15">
      <c r="A13" s="84" t="s">
        <v>1384</v>
      </c>
      <c r="B13" s="84" t="s">
        <v>1386</v>
      </c>
      <c r="C13" s="84">
        <v>8</v>
      </c>
      <c r="D13" s="118">
        <v>0.007826437588394942</v>
      </c>
      <c r="E13" s="118">
        <v>1.7908880717865763</v>
      </c>
      <c r="F13" s="84" t="s">
        <v>1650</v>
      </c>
      <c r="G13" s="84" t="b">
        <v>0</v>
      </c>
      <c r="H13" s="84" t="b">
        <v>0</v>
      </c>
      <c r="I13" s="84" t="b">
        <v>0</v>
      </c>
      <c r="J13" s="84" t="b">
        <v>0</v>
      </c>
      <c r="K13" s="84" t="b">
        <v>0</v>
      </c>
      <c r="L13" s="84" t="b">
        <v>0</v>
      </c>
    </row>
    <row r="14" spans="1:12" ht="15">
      <c r="A14" s="84" t="s">
        <v>1386</v>
      </c>
      <c r="B14" s="84" t="s">
        <v>1372</v>
      </c>
      <c r="C14" s="84">
        <v>8</v>
      </c>
      <c r="D14" s="118">
        <v>0.007826437588394942</v>
      </c>
      <c r="E14" s="118">
        <v>1.5390760987927767</v>
      </c>
      <c r="F14" s="84" t="s">
        <v>1650</v>
      </c>
      <c r="G14" s="84" t="b">
        <v>0</v>
      </c>
      <c r="H14" s="84" t="b">
        <v>0</v>
      </c>
      <c r="I14" s="84" t="b">
        <v>0</v>
      </c>
      <c r="J14" s="84" t="b">
        <v>1</v>
      </c>
      <c r="K14" s="84" t="b">
        <v>0</v>
      </c>
      <c r="L14" s="84" t="b">
        <v>0</v>
      </c>
    </row>
    <row r="15" spans="1:12" ht="15">
      <c r="A15" s="84" t="s">
        <v>1389</v>
      </c>
      <c r="B15" s="84" t="s">
        <v>1390</v>
      </c>
      <c r="C15" s="84">
        <v>8</v>
      </c>
      <c r="D15" s="118">
        <v>0.008325293046267517</v>
      </c>
      <c r="E15" s="118">
        <v>2.0339261204728705</v>
      </c>
      <c r="F15" s="84" t="s">
        <v>1650</v>
      </c>
      <c r="G15" s="84" t="b">
        <v>0</v>
      </c>
      <c r="H15" s="84" t="b">
        <v>0</v>
      </c>
      <c r="I15" s="84" t="b">
        <v>0</v>
      </c>
      <c r="J15" s="84" t="b">
        <v>0</v>
      </c>
      <c r="K15" s="84" t="b">
        <v>0</v>
      </c>
      <c r="L15" s="84" t="b">
        <v>0</v>
      </c>
    </row>
    <row r="16" spans="1:12" ht="15">
      <c r="A16" s="84" t="s">
        <v>295</v>
      </c>
      <c r="B16" s="84" t="s">
        <v>231</v>
      </c>
      <c r="C16" s="84">
        <v>7</v>
      </c>
      <c r="D16" s="118">
        <v>0.00778853198259622</v>
      </c>
      <c r="E16" s="118">
        <v>1.405537190422559</v>
      </c>
      <c r="F16" s="84" t="s">
        <v>1650</v>
      </c>
      <c r="G16" s="84" t="b">
        <v>0</v>
      </c>
      <c r="H16" s="84" t="b">
        <v>0</v>
      </c>
      <c r="I16" s="84" t="b">
        <v>0</v>
      </c>
      <c r="J16" s="84" t="b">
        <v>0</v>
      </c>
      <c r="K16" s="84" t="b">
        <v>0</v>
      </c>
      <c r="L16" s="84" t="b">
        <v>0</v>
      </c>
    </row>
    <row r="17" spans="1:12" ht="15">
      <c r="A17" s="84" t="s">
        <v>231</v>
      </c>
      <c r="B17" s="84" t="s">
        <v>300</v>
      </c>
      <c r="C17" s="84">
        <v>7</v>
      </c>
      <c r="D17" s="118">
        <v>0.00778853198259622</v>
      </c>
      <c r="E17" s="118">
        <v>1.4299316293677087</v>
      </c>
      <c r="F17" s="84" t="s">
        <v>1650</v>
      </c>
      <c r="G17" s="84" t="b">
        <v>0</v>
      </c>
      <c r="H17" s="84" t="b">
        <v>0</v>
      </c>
      <c r="I17" s="84" t="b">
        <v>0</v>
      </c>
      <c r="J17" s="84" t="b">
        <v>0</v>
      </c>
      <c r="K17" s="84" t="b">
        <v>0</v>
      </c>
      <c r="L17" s="84" t="b">
        <v>0</v>
      </c>
    </row>
    <row r="18" spans="1:12" ht="15">
      <c r="A18" s="84" t="s">
        <v>300</v>
      </c>
      <c r="B18" s="84" t="s">
        <v>299</v>
      </c>
      <c r="C18" s="84">
        <v>7</v>
      </c>
      <c r="D18" s="118">
        <v>0.00778853198259622</v>
      </c>
      <c r="E18" s="118">
        <v>1.9827735980254895</v>
      </c>
      <c r="F18" s="84" t="s">
        <v>1650</v>
      </c>
      <c r="G18" s="84" t="b">
        <v>0</v>
      </c>
      <c r="H18" s="84" t="b">
        <v>0</v>
      </c>
      <c r="I18" s="84" t="b">
        <v>0</v>
      </c>
      <c r="J18" s="84" t="b">
        <v>0</v>
      </c>
      <c r="K18" s="84" t="b">
        <v>0</v>
      </c>
      <c r="L18" s="84" t="b">
        <v>0</v>
      </c>
    </row>
    <row r="19" spans="1:12" ht="15">
      <c r="A19" s="84" t="s">
        <v>299</v>
      </c>
      <c r="B19" s="84" t="s">
        <v>235</v>
      </c>
      <c r="C19" s="84">
        <v>7</v>
      </c>
      <c r="D19" s="118">
        <v>0.00778853198259622</v>
      </c>
      <c r="E19" s="118">
        <v>2.0919180674505573</v>
      </c>
      <c r="F19" s="84" t="s">
        <v>1650</v>
      </c>
      <c r="G19" s="84" t="b">
        <v>0</v>
      </c>
      <c r="H19" s="84" t="b">
        <v>0</v>
      </c>
      <c r="I19" s="84" t="b">
        <v>0</v>
      </c>
      <c r="J19" s="84" t="b">
        <v>0</v>
      </c>
      <c r="K19" s="84" t="b">
        <v>0</v>
      </c>
      <c r="L19" s="84" t="b">
        <v>0</v>
      </c>
    </row>
    <row r="20" spans="1:12" ht="15">
      <c r="A20" s="84" t="s">
        <v>235</v>
      </c>
      <c r="B20" s="84" t="s">
        <v>298</v>
      </c>
      <c r="C20" s="84">
        <v>7</v>
      </c>
      <c r="D20" s="118">
        <v>0.00778853198259622</v>
      </c>
      <c r="E20" s="118">
        <v>2.0919180674505573</v>
      </c>
      <c r="F20" s="84" t="s">
        <v>1650</v>
      </c>
      <c r="G20" s="84" t="b">
        <v>0</v>
      </c>
      <c r="H20" s="84" t="b">
        <v>0</v>
      </c>
      <c r="I20" s="84" t="b">
        <v>0</v>
      </c>
      <c r="J20" s="84" t="b">
        <v>0</v>
      </c>
      <c r="K20" s="84" t="b">
        <v>0</v>
      </c>
      <c r="L20" s="84" t="b">
        <v>0</v>
      </c>
    </row>
    <row r="21" spans="1:12" ht="15">
      <c r="A21" s="84" t="s">
        <v>1370</v>
      </c>
      <c r="B21" s="84" t="s">
        <v>1375</v>
      </c>
      <c r="C21" s="84">
        <v>7</v>
      </c>
      <c r="D21" s="118">
        <v>0.0072846314154840774</v>
      </c>
      <c r="E21" s="118">
        <v>0.8984527123254534</v>
      </c>
      <c r="F21" s="84" t="s">
        <v>1650</v>
      </c>
      <c r="G21" s="84" t="b">
        <v>0</v>
      </c>
      <c r="H21" s="84" t="b">
        <v>0</v>
      </c>
      <c r="I21" s="84" t="b">
        <v>0</v>
      </c>
      <c r="J21" s="84" t="b">
        <v>0</v>
      </c>
      <c r="K21" s="84" t="b">
        <v>0</v>
      </c>
      <c r="L21" s="84" t="b">
        <v>0</v>
      </c>
    </row>
    <row r="22" spans="1:12" ht="15">
      <c r="A22" s="84" t="s">
        <v>231</v>
      </c>
      <c r="B22" s="84" t="s">
        <v>234</v>
      </c>
      <c r="C22" s="84">
        <v>7</v>
      </c>
      <c r="D22" s="118">
        <v>0.0072846314154840774</v>
      </c>
      <c r="E22" s="118">
        <v>1.3049928927594086</v>
      </c>
      <c r="F22" s="84" t="s">
        <v>1650</v>
      </c>
      <c r="G22" s="84" t="b">
        <v>0</v>
      </c>
      <c r="H22" s="84" t="b">
        <v>0</v>
      </c>
      <c r="I22" s="84" t="b">
        <v>0</v>
      </c>
      <c r="J22" s="84" t="b">
        <v>0</v>
      </c>
      <c r="K22" s="84" t="b">
        <v>0</v>
      </c>
      <c r="L22" s="84" t="b">
        <v>0</v>
      </c>
    </row>
    <row r="23" spans="1:12" ht="15">
      <c r="A23" s="84" t="s">
        <v>297</v>
      </c>
      <c r="B23" s="84" t="s">
        <v>296</v>
      </c>
      <c r="C23" s="84">
        <v>7</v>
      </c>
      <c r="D23" s="118">
        <v>0.0072846314154840774</v>
      </c>
      <c r="E23" s="118">
        <v>2.0919180674505573</v>
      </c>
      <c r="F23" s="84" t="s">
        <v>1650</v>
      </c>
      <c r="G23" s="84" t="b">
        <v>0</v>
      </c>
      <c r="H23" s="84" t="b">
        <v>0</v>
      </c>
      <c r="I23" s="84" t="b">
        <v>0</v>
      </c>
      <c r="J23" s="84" t="b">
        <v>0</v>
      </c>
      <c r="K23" s="84" t="b">
        <v>0</v>
      </c>
      <c r="L23" s="84" t="b">
        <v>0</v>
      </c>
    </row>
    <row r="24" spans="1:12" ht="15">
      <c r="A24" s="84" t="s">
        <v>296</v>
      </c>
      <c r="B24" s="84" t="s">
        <v>295</v>
      </c>
      <c r="C24" s="84">
        <v>7</v>
      </c>
      <c r="D24" s="118">
        <v>0.0072846314154840774</v>
      </c>
      <c r="E24" s="118">
        <v>1.8230727551579775</v>
      </c>
      <c r="F24" s="84" t="s">
        <v>1650</v>
      </c>
      <c r="G24" s="84" t="b">
        <v>0</v>
      </c>
      <c r="H24" s="84" t="b">
        <v>0</v>
      </c>
      <c r="I24" s="84" t="b">
        <v>0</v>
      </c>
      <c r="J24" s="84" t="b">
        <v>0</v>
      </c>
      <c r="K24" s="84" t="b">
        <v>0</v>
      </c>
      <c r="L24" s="84" t="b">
        <v>0</v>
      </c>
    </row>
    <row r="25" spans="1:12" ht="15">
      <c r="A25" s="84" t="s">
        <v>295</v>
      </c>
      <c r="B25" s="84" t="s">
        <v>1381</v>
      </c>
      <c r="C25" s="84">
        <v>7</v>
      </c>
      <c r="D25" s="118">
        <v>0.0072846314154840774</v>
      </c>
      <c r="E25" s="118">
        <v>1.489858076122595</v>
      </c>
      <c r="F25" s="84" t="s">
        <v>1650</v>
      </c>
      <c r="G25" s="84" t="b">
        <v>0</v>
      </c>
      <c r="H25" s="84" t="b">
        <v>0</v>
      </c>
      <c r="I25" s="84" t="b">
        <v>0</v>
      </c>
      <c r="J25" s="84" t="b">
        <v>0</v>
      </c>
      <c r="K25" s="84" t="b">
        <v>0</v>
      </c>
      <c r="L25" s="84" t="b">
        <v>0</v>
      </c>
    </row>
    <row r="26" spans="1:12" ht="15">
      <c r="A26" s="84" t="s">
        <v>1573</v>
      </c>
      <c r="B26" s="84" t="s">
        <v>1574</v>
      </c>
      <c r="C26" s="84">
        <v>7</v>
      </c>
      <c r="D26" s="118">
        <v>0.0072846314154840774</v>
      </c>
      <c r="E26" s="118">
        <v>1.9759341734951839</v>
      </c>
      <c r="F26" s="84" t="s">
        <v>1650</v>
      </c>
      <c r="G26" s="84" t="b">
        <v>0</v>
      </c>
      <c r="H26" s="84" t="b">
        <v>0</v>
      </c>
      <c r="I26" s="84" t="b">
        <v>0</v>
      </c>
      <c r="J26" s="84" t="b">
        <v>0</v>
      </c>
      <c r="K26" s="84" t="b">
        <v>0</v>
      </c>
      <c r="L26" s="84" t="b">
        <v>0</v>
      </c>
    </row>
    <row r="27" spans="1:12" ht="15">
      <c r="A27" s="84" t="s">
        <v>1574</v>
      </c>
      <c r="B27" s="84" t="s">
        <v>1575</v>
      </c>
      <c r="C27" s="84">
        <v>7</v>
      </c>
      <c r="D27" s="118">
        <v>0.0072846314154840774</v>
      </c>
      <c r="E27" s="118">
        <v>1.9759341734951839</v>
      </c>
      <c r="F27" s="84" t="s">
        <v>1650</v>
      </c>
      <c r="G27" s="84" t="b">
        <v>0</v>
      </c>
      <c r="H27" s="84" t="b">
        <v>0</v>
      </c>
      <c r="I27" s="84" t="b">
        <v>0</v>
      </c>
      <c r="J27" s="84" t="b">
        <v>0</v>
      </c>
      <c r="K27" s="84" t="b">
        <v>0</v>
      </c>
      <c r="L27" s="84" t="b">
        <v>0</v>
      </c>
    </row>
    <row r="28" spans="1:12" ht="15">
      <c r="A28" s="84" t="s">
        <v>1370</v>
      </c>
      <c r="B28" s="84" t="s">
        <v>1576</v>
      </c>
      <c r="C28" s="84">
        <v>7</v>
      </c>
      <c r="D28" s="118">
        <v>0.0072846314154840774</v>
      </c>
      <c r="E28" s="118">
        <v>1.229445931366878</v>
      </c>
      <c r="F28" s="84" t="s">
        <v>1650</v>
      </c>
      <c r="G28" s="84" t="b">
        <v>0</v>
      </c>
      <c r="H28" s="84" t="b">
        <v>0</v>
      </c>
      <c r="I28" s="84" t="b">
        <v>0</v>
      </c>
      <c r="J28" s="84" t="b">
        <v>0</v>
      </c>
      <c r="K28" s="84" t="b">
        <v>0</v>
      </c>
      <c r="L28" s="84" t="b">
        <v>0</v>
      </c>
    </row>
    <row r="29" spans="1:12" ht="15">
      <c r="A29" s="84" t="s">
        <v>226</v>
      </c>
      <c r="B29" s="84" t="s">
        <v>1389</v>
      </c>
      <c r="C29" s="84">
        <v>7</v>
      </c>
      <c r="D29" s="118">
        <v>0.00778853198259622</v>
      </c>
      <c r="E29" s="118">
        <v>1.2258116467117837</v>
      </c>
      <c r="F29" s="84" t="s">
        <v>1650</v>
      </c>
      <c r="G29" s="84" t="b">
        <v>0</v>
      </c>
      <c r="H29" s="84" t="b">
        <v>0</v>
      </c>
      <c r="I29" s="84" t="b">
        <v>0</v>
      </c>
      <c r="J29" s="84" t="b">
        <v>0</v>
      </c>
      <c r="K29" s="84" t="b">
        <v>0</v>
      </c>
      <c r="L29" s="84" t="b">
        <v>0</v>
      </c>
    </row>
    <row r="30" spans="1:12" ht="15">
      <c r="A30" s="84" t="s">
        <v>1390</v>
      </c>
      <c r="B30" s="84" t="s">
        <v>1391</v>
      </c>
      <c r="C30" s="84">
        <v>7</v>
      </c>
      <c r="D30" s="118">
        <v>0.0072846314154840774</v>
      </c>
      <c r="E30" s="118">
        <v>2.0339261204728705</v>
      </c>
      <c r="F30" s="84" t="s">
        <v>1650</v>
      </c>
      <c r="G30" s="84" t="b">
        <v>0</v>
      </c>
      <c r="H30" s="84" t="b">
        <v>0</v>
      </c>
      <c r="I30" s="84" t="b">
        <v>0</v>
      </c>
      <c r="J30" s="84" t="b">
        <v>0</v>
      </c>
      <c r="K30" s="84" t="b">
        <v>0</v>
      </c>
      <c r="L30" s="84" t="b">
        <v>0</v>
      </c>
    </row>
    <row r="31" spans="1:12" ht="15">
      <c r="A31" s="84" t="s">
        <v>298</v>
      </c>
      <c r="B31" s="84" t="s">
        <v>236</v>
      </c>
      <c r="C31" s="84">
        <v>6</v>
      </c>
      <c r="D31" s="118">
        <v>0.0066758845565110456</v>
      </c>
      <c r="E31" s="118">
        <v>1.7908880717865763</v>
      </c>
      <c r="F31" s="84" t="s">
        <v>1650</v>
      </c>
      <c r="G31" s="84" t="b">
        <v>0</v>
      </c>
      <c r="H31" s="84" t="b">
        <v>0</v>
      </c>
      <c r="I31" s="84" t="b">
        <v>0</v>
      </c>
      <c r="J31" s="84" t="b">
        <v>0</v>
      </c>
      <c r="K31" s="84" t="b">
        <v>0</v>
      </c>
      <c r="L31" s="84" t="b">
        <v>0</v>
      </c>
    </row>
    <row r="32" spans="1:12" ht="15">
      <c r="A32" s="84" t="s">
        <v>236</v>
      </c>
      <c r="B32" s="84" t="s">
        <v>294</v>
      </c>
      <c r="C32" s="84">
        <v>6</v>
      </c>
      <c r="D32" s="118">
        <v>0.0066758845565110456</v>
      </c>
      <c r="E32" s="118">
        <v>1.8578348614171893</v>
      </c>
      <c r="F32" s="84" t="s">
        <v>1650</v>
      </c>
      <c r="G32" s="84" t="b">
        <v>0</v>
      </c>
      <c r="H32" s="84" t="b">
        <v>0</v>
      </c>
      <c r="I32" s="84" t="b">
        <v>0</v>
      </c>
      <c r="J32" s="84" t="b">
        <v>0</v>
      </c>
      <c r="K32" s="84" t="b">
        <v>0</v>
      </c>
      <c r="L32" s="84" t="b">
        <v>0</v>
      </c>
    </row>
    <row r="33" spans="1:12" ht="15">
      <c r="A33" s="84" t="s">
        <v>294</v>
      </c>
      <c r="B33" s="84" t="s">
        <v>229</v>
      </c>
      <c r="C33" s="84">
        <v>6</v>
      </c>
      <c r="D33" s="118">
        <v>0.0066758845565110456</v>
      </c>
      <c r="E33" s="118">
        <v>2.0919180674505573</v>
      </c>
      <c r="F33" s="84" t="s">
        <v>1650</v>
      </c>
      <c r="G33" s="84" t="b">
        <v>0</v>
      </c>
      <c r="H33" s="84" t="b">
        <v>0</v>
      </c>
      <c r="I33" s="84" t="b">
        <v>0</v>
      </c>
      <c r="J33" s="84" t="b">
        <v>0</v>
      </c>
      <c r="K33" s="84" t="b">
        <v>0</v>
      </c>
      <c r="L33" s="84" t="b">
        <v>0</v>
      </c>
    </row>
    <row r="34" spans="1:12" ht="15">
      <c r="A34" s="84" t="s">
        <v>1572</v>
      </c>
      <c r="B34" s="84" t="s">
        <v>1375</v>
      </c>
      <c r="C34" s="84">
        <v>6</v>
      </c>
      <c r="D34" s="118">
        <v>0.0066758845565110456</v>
      </c>
      <c r="E34" s="118">
        <v>1.6939780587785198</v>
      </c>
      <c r="F34" s="84" t="s">
        <v>1650</v>
      </c>
      <c r="G34" s="84" t="b">
        <v>0</v>
      </c>
      <c r="H34" s="84" t="b">
        <v>0</v>
      </c>
      <c r="I34" s="84" t="b">
        <v>0</v>
      </c>
      <c r="J34" s="84" t="b">
        <v>0</v>
      </c>
      <c r="K34" s="84" t="b">
        <v>0</v>
      </c>
      <c r="L34" s="84" t="b">
        <v>0</v>
      </c>
    </row>
    <row r="35" spans="1:12" ht="15">
      <c r="A35" s="84" t="s">
        <v>1378</v>
      </c>
      <c r="B35" s="84" t="s">
        <v>1381</v>
      </c>
      <c r="C35" s="84">
        <v>5</v>
      </c>
      <c r="D35" s="118">
        <v>0.005988942754337832</v>
      </c>
      <c r="E35" s="118">
        <v>1.259409154744321</v>
      </c>
      <c r="F35" s="84" t="s">
        <v>1650</v>
      </c>
      <c r="G35" s="84" t="b">
        <v>0</v>
      </c>
      <c r="H35" s="84" t="b">
        <v>0</v>
      </c>
      <c r="I35" s="84" t="b">
        <v>0</v>
      </c>
      <c r="J35" s="84" t="b">
        <v>0</v>
      </c>
      <c r="K35" s="84" t="b">
        <v>0</v>
      </c>
      <c r="L35" s="84" t="b">
        <v>0</v>
      </c>
    </row>
    <row r="36" spans="1:12" ht="15">
      <c r="A36" s="84" t="s">
        <v>1381</v>
      </c>
      <c r="B36" s="84" t="s">
        <v>1579</v>
      </c>
      <c r="C36" s="84">
        <v>5</v>
      </c>
      <c r="D36" s="118">
        <v>0.005988942754337832</v>
      </c>
      <c r="E36" s="118">
        <v>1.7908880717865763</v>
      </c>
      <c r="F36" s="84" t="s">
        <v>1650</v>
      </c>
      <c r="G36" s="84" t="b">
        <v>0</v>
      </c>
      <c r="H36" s="84" t="b">
        <v>0</v>
      </c>
      <c r="I36" s="84" t="b">
        <v>0</v>
      </c>
      <c r="J36" s="84" t="b">
        <v>0</v>
      </c>
      <c r="K36" s="84" t="b">
        <v>0</v>
      </c>
      <c r="L36" s="84" t="b">
        <v>0</v>
      </c>
    </row>
    <row r="37" spans="1:12" ht="15">
      <c r="A37" s="84" t="s">
        <v>1579</v>
      </c>
      <c r="B37" s="84" t="s">
        <v>1372</v>
      </c>
      <c r="C37" s="84">
        <v>5</v>
      </c>
      <c r="D37" s="118">
        <v>0.005988942754337832</v>
      </c>
      <c r="E37" s="118">
        <v>1.5390760987927767</v>
      </c>
      <c r="F37" s="84" t="s">
        <v>1650</v>
      </c>
      <c r="G37" s="84" t="b">
        <v>0</v>
      </c>
      <c r="H37" s="84" t="b">
        <v>0</v>
      </c>
      <c r="I37" s="84" t="b">
        <v>0</v>
      </c>
      <c r="J37" s="84" t="b">
        <v>1</v>
      </c>
      <c r="K37" s="84" t="b">
        <v>0</v>
      </c>
      <c r="L37" s="84" t="b">
        <v>0</v>
      </c>
    </row>
    <row r="38" spans="1:12" ht="15">
      <c r="A38" s="84" t="s">
        <v>231</v>
      </c>
      <c r="B38" s="84" t="s">
        <v>297</v>
      </c>
      <c r="C38" s="84">
        <v>5</v>
      </c>
      <c r="D38" s="118">
        <v>0.005988942754337832</v>
      </c>
      <c r="E38" s="118">
        <v>1.5390760987927767</v>
      </c>
      <c r="F38" s="84" t="s">
        <v>1650</v>
      </c>
      <c r="G38" s="84" t="b">
        <v>0</v>
      </c>
      <c r="H38" s="84" t="b">
        <v>0</v>
      </c>
      <c r="I38" s="84" t="b">
        <v>0</v>
      </c>
      <c r="J38" s="84" t="b">
        <v>0</v>
      </c>
      <c r="K38" s="84" t="b">
        <v>0</v>
      </c>
      <c r="L38" s="84" t="b">
        <v>0</v>
      </c>
    </row>
    <row r="39" spans="1:12" ht="15">
      <c r="A39" s="84" t="s">
        <v>1575</v>
      </c>
      <c r="B39" s="84" t="s">
        <v>1580</v>
      </c>
      <c r="C39" s="84">
        <v>5</v>
      </c>
      <c r="D39" s="118">
        <v>0.005988942754337832</v>
      </c>
      <c r="E39" s="118">
        <v>2.2380461031287955</v>
      </c>
      <c r="F39" s="84" t="s">
        <v>1650</v>
      </c>
      <c r="G39" s="84" t="b">
        <v>0</v>
      </c>
      <c r="H39" s="84" t="b">
        <v>0</v>
      </c>
      <c r="I39" s="84" t="b">
        <v>0</v>
      </c>
      <c r="J39" s="84" t="b">
        <v>0</v>
      </c>
      <c r="K39" s="84" t="b">
        <v>0</v>
      </c>
      <c r="L39" s="84" t="b">
        <v>0</v>
      </c>
    </row>
    <row r="40" spans="1:12" ht="15">
      <c r="A40" s="84" t="s">
        <v>234</v>
      </c>
      <c r="B40" s="84" t="s">
        <v>289</v>
      </c>
      <c r="C40" s="84">
        <v>5</v>
      </c>
      <c r="D40" s="118">
        <v>0.005988942754337832</v>
      </c>
      <c r="E40" s="118">
        <v>1.5945934266426078</v>
      </c>
      <c r="F40" s="84" t="s">
        <v>1650</v>
      </c>
      <c r="G40" s="84" t="b">
        <v>0</v>
      </c>
      <c r="H40" s="84" t="b">
        <v>0</v>
      </c>
      <c r="I40" s="84" t="b">
        <v>0</v>
      </c>
      <c r="J40" s="84" t="b">
        <v>0</v>
      </c>
      <c r="K40" s="84" t="b">
        <v>0</v>
      </c>
      <c r="L40" s="84" t="b">
        <v>0</v>
      </c>
    </row>
    <row r="41" spans="1:12" ht="15">
      <c r="A41" s="84" t="s">
        <v>288</v>
      </c>
      <c r="B41" s="84" t="s">
        <v>233</v>
      </c>
      <c r="C41" s="84">
        <v>5</v>
      </c>
      <c r="D41" s="118">
        <v>0.005988942754337832</v>
      </c>
      <c r="E41" s="118">
        <v>1.9035923519778644</v>
      </c>
      <c r="F41" s="84" t="s">
        <v>1650</v>
      </c>
      <c r="G41" s="84" t="b">
        <v>0</v>
      </c>
      <c r="H41" s="84" t="b">
        <v>0</v>
      </c>
      <c r="I41" s="84" t="b">
        <v>0</v>
      </c>
      <c r="J41" s="84" t="b">
        <v>0</v>
      </c>
      <c r="K41" s="84" t="b">
        <v>0</v>
      </c>
      <c r="L41" s="84" t="b">
        <v>0</v>
      </c>
    </row>
    <row r="42" spans="1:12" ht="15">
      <c r="A42" s="84" t="s">
        <v>233</v>
      </c>
      <c r="B42" s="84" t="s">
        <v>287</v>
      </c>
      <c r="C42" s="84">
        <v>5</v>
      </c>
      <c r="D42" s="118">
        <v>0.005988942754337832</v>
      </c>
      <c r="E42" s="118">
        <v>1.9547448744252458</v>
      </c>
      <c r="F42" s="84" t="s">
        <v>1650</v>
      </c>
      <c r="G42" s="84" t="b">
        <v>0</v>
      </c>
      <c r="H42" s="84" t="b">
        <v>0</v>
      </c>
      <c r="I42" s="84" t="b">
        <v>0</v>
      </c>
      <c r="J42" s="84" t="b">
        <v>0</v>
      </c>
      <c r="K42" s="84" t="b">
        <v>0</v>
      </c>
      <c r="L42" s="84" t="b">
        <v>0</v>
      </c>
    </row>
    <row r="43" spans="1:12" ht="15">
      <c r="A43" s="84" t="s">
        <v>287</v>
      </c>
      <c r="B43" s="84" t="s">
        <v>236</v>
      </c>
      <c r="C43" s="84">
        <v>5</v>
      </c>
      <c r="D43" s="118">
        <v>0.005988942754337832</v>
      </c>
      <c r="E43" s="118">
        <v>1.6025623563138833</v>
      </c>
      <c r="F43" s="84" t="s">
        <v>1650</v>
      </c>
      <c r="G43" s="84" t="b">
        <v>0</v>
      </c>
      <c r="H43" s="84" t="b">
        <v>0</v>
      </c>
      <c r="I43" s="84" t="b">
        <v>0</v>
      </c>
      <c r="J43" s="84" t="b">
        <v>0</v>
      </c>
      <c r="K43" s="84" t="b">
        <v>0</v>
      </c>
      <c r="L43" s="84" t="b">
        <v>0</v>
      </c>
    </row>
    <row r="44" spans="1:12" ht="15">
      <c r="A44" s="84" t="s">
        <v>236</v>
      </c>
      <c r="B44" s="84" t="s">
        <v>232</v>
      </c>
      <c r="C44" s="84">
        <v>5</v>
      </c>
      <c r="D44" s="118">
        <v>0.005988942754337832</v>
      </c>
      <c r="E44" s="118">
        <v>1.8578348614171893</v>
      </c>
      <c r="F44" s="84" t="s">
        <v>1650</v>
      </c>
      <c r="G44" s="84" t="b">
        <v>0</v>
      </c>
      <c r="H44" s="84" t="b">
        <v>0</v>
      </c>
      <c r="I44" s="84" t="b">
        <v>0</v>
      </c>
      <c r="J44" s="84" t="b">
        <v>0</v>
      </c>
      <c r="K44" s="84" t="b">
        <v>0</v>
      </c>
      <c r="L44" s="84" t="b">
        <v>0</v>
      </c>
    </row>
    <row r="45" spans="1:12" ht="15">
      <c r="A45" s="84" t="s">
        <v>232</v>
      </c>
      <c r="B45" s="84" t="s">
        <v>286</v>
      </c>
      <c r="C45" s="84">
        <v>5</v>
      </c>
      <c r="D45" s="118">
        <v>0.005988942754337832</v>
      </c>
      <c r="E45" s="118">
        <v>2.2380461031287955</v>
      </c>
      <c r="F45" s="84" t="s">
        <v>1650</v>
      </c>
      <c r="G45" s="84" t="b">
        <v>0</v>
      </c>
      <c r="H45" s="84" t="b">
        <v>0</v>
      </c>
      <c r="I45" s="84" t="b">
        <v>0</v>
      </c>
      <c r="J45" s="84" t="b">
        <v>0</v>
      </c>
      <c r="K45" s="84" t="b">
        <v>0</v>
      </c>
      <c r="L45" s="84" t="b">
        <v>0</v>
      </c>
    </row>
    <row r="46" spans="1:12" ht="15">
      <c r="A46" s="84" t="s">
        <v>226</v>
      </c>
      <c r="B46" s="84" t="s">
        <v>295</v>
      </c>
      <c r="C46" s="84">
        <v>4</v>
      </c>
      <c r="D46" s="118">
        <v>0.005207971463719971</v>
      </c>
      <c r="E46" s="118">
        <v>0.7719202327105962</v>
      </c>
      <c r="F46" s="84" t="s">
        <v>1650</v>
      </c>
      <c r="G46" s="84" t="b">
        <v>0</v>
      </c>
      <c r="H46" s="84" t="b">
        <v>0</v>
      </c>
      <c r="I46" s="84" t="b">
        <v>0</v>
      </c>
      <c r="J46" s="84" t="b">
        <v>0</v>
      </c>
      <c r="K46" s="84" t="b">
        <v>0</v>
      </c>
      <c r="L46" s="84" t="b">
        <v>0</v>
      </c>
    </row>
    <row r="47" spans="1:12" ht="15">
      <c r="A47" s="84" t="s">
        <v>229</v>
      </c>
      <c r="B47" s="84" t="s">
        <v>1583</v>
      </c>
      <c r="C47" s="84">
        <v>4</v>
      </c>
      <c r="D47" s="118">
        <v>0.005207971463719971</v>
      </c>
      <c r="E47" s="118">
        <v>2.2380461031287955</v>
      </c>
      <c r="F47" s="84" t="s">
        <v>1650</v>
      </c>
      <c r="G47" s="84" t="b">
        <v>0</v>
      </c>
      <c r="H47" s="84" t="b">
        <v>0</v>
      </c>
      <c r="I47" s="84" t="b">
        <v>0</v>
      </c>
      <c r="J47" s="84" t="b">
        <v>0</v>
      </c>
      <c r="K47" s="84" t="b">
        <v>0</v>
      </c>
      <c r="L47" s="84" t="b">
        <v>0</v>
      </c>
    </row>
    <row r="48" spans="1:12" ht="15">
      <c r="A48" s="84" t="s">
        <v>1381</v>
      </c>
      <c r="B48" s="84" t="s">
        <v>1581</v>
      </c>
      <c r="C48" s="84">
        <v>4</v>
      </c>
      <c r="D48" s="118">
        <v>0.005207971463719971</v>
      </c>
      <c r="E48" s="118">
        <v>1.6939780587785198</v>
      </c>
      <c r="F48" s="84" t="s">
        <v>1650</v>
      </c>
      <c r="G48" s="84" t="b">
        <v>0</v>
      </c>
      <c r="H48" s="84" t="b">
        <v>0</v>
      </c>
      <c r="I48" s="84" t="b">
        <v>0</v>
      </c>
      <c r="J48" s="84" t="b">
        <v>0</v>
      </c>
      <c r="K48" s="84" t="b">
        <v>0</v>
      </c>
      <c r="L48" s="84" t="b">
        <v>0</v>
      </c>
    </row>
    <row r="49" spans="1:12" ht="15">
      <c r="A49" s="84" t="s">
        <v>1581</v>
      </c>
      <c r="B49" s="84" t="s">
        <v>1584</v>
      </c>
      <c r="C49" s="84">
        <v>4</v>
      </c>
      <c r="D49" s="118">
        <v>0.005207971463719971</v>
      </c>
      <c r="E49" s="118">
        <v>2.2380461031287955</v>
      </c>
      <c r="F49" s="84" t="s">
        <v>1650</v>
      </c>
      <c r="G49" s="84" t="b">
        <v>0</v>
      </c>
      <c r="H49" s="84" t="b">
        <v>0</v>
      </c>
      <c r="I49" s="84" t="b">
        <v>0</v>
      </c>
      <c r="J49" s="84" t="b">
        <v>0</v>
      </c>
      <c r="K49" s="84" t="b">
        <v>0</v>
      </c>
      <c r="L49" s="84" t="b">
        <v>0</v>
      </c>
    </row>
    <row r="50" spans="1:12" ht="15">
      <c r="A50" s="84" t="s">
        <v>1584</v>
      </c>
      <c r="B50" s="84" t="s">
        <v>226</v>
      </c>
      <c r="C50" s="84">
        <v>4</v>
      </c>
      <c r="D50" s="118">
        <v>0.005207971463719971</v>
      </c>
      <c r="E50" s="118">
        <v>1.760924848409133</v>
      </c>
      <c r="F50" s="84" t="s">
        <v>1650</v>
      </c>
      <c r="G50" s="84" t="b">
        <v>0</v>
      </c>
      <c r="H50" s="84" t="b">
        <v>0</v>
      </c>
      <c r="I50" s="84" t="b">
        <v>0</v>
      </c>
      <c r="J50" s="84" t="b">
        <v>0</v>
      </c>
      <c r="K50" s="84" t="b">
        <v>0</v>
      </c>
      <c r="L50" s="84" t="b">
        <v>0</v>
      </c>
    </row>
    <row r="51" spans="1:12" ht="15">
      <c r="A51" s="84" t="s">
        <v>226</v>
      </c>
      <c r="B51" s="84" t="s">
        <v>1585</v>
      </c>
      <c r="C51" s="84">
        <v>4</v>
      </c>
      <c r="D51" s="118">
        <v>0.005207971463719971</v>
      </c>
      <c r="E51" s="118">
        <v>1.2838035936894705</v>
      </c>
      <c r="F51" s="84" t="s">
        <v>1650</v>
      </c>
      <c r="G51" s="84" t="b">
        <v>0</v>
      </c>
      <c r="H51" s="84" t="b">
        <v>0</v>
      </c>
      <c r="I51" s="84" t="b">
        <v>0</v>
      </c>
      <c r="J51" s="84" t="b">
        <v>0</v>
      </c>
      <c r="K51" s="84" t="b">
        <v>0</v>
      </c>
      <c r="L51" s="84" t="b">
        <v>0</v>
      </c>
    </row>
    <row r="52" spans="1:12" ht="15">
      <c r="A52" s="84" t="s">
        <v>1585</v>
      </c>
      <c r="B52" s="84" t="s">
        <v>1573</v>
      </c>
      <c r="C52" s="84">
        <v>4</v>
      </c>
      <c r="D52" s="118">
        <v>0.005207971463719971</v>
      </c>
      <c r="E52" s="118">
        <v>2.0339261204728705</v>
      </c>
      <c r="F52" s="84" t="s">
        <v>1650</v>
      </c>
      <c r="G52" s="84" t="b">
        <v>0</v>
      </c>
      <c r="H52" s="84" t="b">
        <v>0</v>
      </c>
      <c r="I52" s="84" t="b">
        <v>0</v>
      </c>
      <c r="J52" s="84" t="b">
        <v>0</v>
      </c>
      <c r="K52" s="84" t="b">
        <v>0</v>
      </c>
      <c r="L52" s="84" t="b">
        <v>0</v>
      </c>
    </row>
    <row r="53" spans="1:12" ht="15">
      <c r="A53" s="84" t="s">
        <v>1370</v>
      </c>
      <c r="B53" s="84" t="s">
        <v>1586</v>
      </c>
      <c r="C53" s="84">
        <v>4</v>
      </c>
      <c r="D53" s="118">
        <v>0.005207971463719971</v>
      </c>
      <c r="E53" s="118">
        <v>1.229445931366878</v>
      </c>
      <c r="F53" s="84" t="s">
        <v>1650</v>
      </c>
      <c r="G53" s="84" t="b">
        <v>0</v>
      </c>
      <c r="H53" s="84" t="b">
        <v>0</v>
      </c>
      <c r="I53" s="84" t="b">
        <v>0</v>
      </c>
      <c r="J53" s="84" t="b">
        <v>0</v>
      </c>
      <c r="K53" s="84" t="b">
        <v>0</v>
      </c>
      <c r="L53" s="84" t="b">
        <v>0</v>
      </c>
    </row>
    <row r="54" spans="1:12" ht="15">
      <c r="A54" s="84" t="s">
        <v>286</v>
      </c>
      <c r="B54" s="84" t="s">
        <v>285</v>
      </c>
      <c r="C54" s="84">
        <v>4</v>
      </c>
      <c r="D54" s="118">
        <v>0.005207971463719971</v>
      </c>
      <c r="E54" s="118">
        <v>2.2380461031287955</v>
      </c>
      <c r="F54" s="84" t="s">
        <v>1650</v>
      </c>
      <c r="G54" s="84" t="b">
        <v>0</v>
      </c>
      <c r="H54" s="84" t="b">
        <v>0</v>
      </c>
      <c r="I54" s="84" t="b">
        <v>0</v>
      </c>
      <c r="J54" s="84" t="b">
        <v>0</v>
      </c>
      <c r="K54" s="84" t="b">
        <v>0</v>
      </c>
      <c r="L54" s="84" t="b">
        <v>0</v>
      </c>
    </row>
    <row r="55" spans="1:12" ht="15">
      <c r="A55" s="84" t="s">
        <v>287</v>
      </c>
      <c r="B55" s="84" t="s">
        <v>289</v>
      </c>
      <c r="C55" s="84">
        <v>4</v>
      </c>
      <c r="D55" s="118">
        <v>0.005207971463719971</v>
      </c>
      <c r="E55" s="118">
        <v>1.5848335893534518</v>
      </c>
      <c r="F55" s="84" t="s">
        <v>1650</v>
      </c>
      <c r="G55" s="84" t="b">
        <v>0</v>
      </c>
      <c r="H55" s="84" t="b">
        <v>0</v>
      </c>
      <c r="I55" s="84" t="b">
        <v>0</v>
      </c>
      <c r="J55" s="84" t="b">
        <v>0</v>
      </c>
      <c r="K55" s="84" t="b">
        <v>0</v>
      </c>
      <c r="L55" s="84" t="b">
        <v>0</v>
      </c>
    </row>
    <row r="56" spans="1:12" ht="15">
      <c r="A56" s="84" t="s">
        <v>288</v>
      </c>
      <c r="B56" s="84" t="s">
        <v>234</v>
      </c>
      <c r="C56" s="84">
        <v>4</v>
      </c>
      <c r="D56" s="118">
        <v>0.005207971463719971</v>
      </c>
      <c r="E56" s="118">
        <v>1.5056523433058269</v>
      </c>
      <c r="F56" s="84" t="s">
        <v>1650</v>
      </c>
      <c r="G56" s="84" t="b">
        <v>0</v>
      </c>
      <c r="H56" s="84" t="b">
        <v>0</v>
      </c>
      <c r="I56" s="84" t="b">
        <v>0</v>
      </c>
      <c r="J56" s="84" t="b">
        <v>0</v>
      </c>
      <c r="K56" s="84" t="b">
        <v>0</v>
      </c>
      <c r="L56" s="84" t="b">
        <v>0</v>
      </c>
    </row>
    <row r="57" spans="1:12" ht="15">
      <c r="A57" s="84" t="s">
        <v>234</v>
      </c>
      <c r="B57" s="84" t="s">
        <v>1384</v>
      </c>
      <c r="C57" s="84">
        <v>4</v>
      </c>
      <c r="D57" s="118">
        <v>0.005207971463719971</v>
      </c>
      <c r="E57" s="118">
        <v>1.3215921545788705</v>
      </c>
      <c r="F57" s="84" t="s">
        <v>1650</v>
      </c>
      <c r="G57" s="84" t="b">
        <v>0</v>
      </c>
      <c r="H57" s="84" t="b">
        <v>0</v>
      </c>
      <c r="I57" s="84" t="b">
        <v>0</v>
      </c>
      <c r="J57" s="84" t="b">
        <v>0</v>
      </c>
      <c r="K57" s="84" t="b">
        <v>0</v>
      </c>
      <c r="L57" s="84" t="b">
        <v>0</v>
      </c>
    </row>
    <row r="58" spans="1:12" ht="15">
      <c r="A58" s="84" t="s">
        <v>1384</v>
      </c>
      <c r="B58" s="84" t="s">
        <v>1587</v>
      </c>
      <c r="C58" s="84">
        <v>4</v>
      </c>
      <c r="D58" s="118">
        <v>0.005207971463719971</v>
      </c>
      <c r="E58" s="118">
        <v>1.7908880717865763</v>
      </c>
      <c r="F58" s="84" t="s">
        <v>1650</v>
      </c>
      <c r="G58" s="84" t="b">
        <v>0</v>
      </c>
      <c r="H58" s="84" t="b">
        <v>0</v>
      </c>
      <c r="I58" s="84" t="b">
        <v>0</v>
      </c>
      <c r="J58" s="84" t="b">
        <v>0</v>
      </c>
      <c r="K58" s="84" t="b">
        <v>0</v>
      </c>
      <c r="L58" s="84" t="b">
        <v>0</v>
      </c>
    </row>
    <row r="59" spans="1:12" ht="15">
      <c r="A59" s="84" t="s">
        <v>1587</v>
      </c>
      <c r="B59" s="84" t="s">
        <v>1578</v>
      </c>
      <c r="C59" s="84">
        <v>4</v>
      </c>
      <c r="D59" s="118">
        <v>0.005207971463719971</v>
      </c>
      <c r="E59" s="118">
        <v>2.1588648570811704</v>
      </c>
      <c r="F59" s="84" t="s">
        <v>1650</v>
      </c>
      <c r="G59" s="84" t="b">
        <v>0</v>
      </c>
      <c r="H59" s="84" t="b">
        <v>0</v>
      </c>
      <c r="I59" s="84" t="b">
        <v>0</v>
      </c>
      <c r="J59" s="84" t="b">
        <v>0</v>
      </c>
      <c r="K59" s="84" t="b">
        <v>0</v>
      </c>
      <c r="L59" s="84" t="b">
        <v>0</v>
      </c>
    </row>
    <row r="60" spans="1:12" ht="15">
      <c r="A60" s="84" t="s">
        <v>1588</v>
      </c>
      <c r="B60" s="84" t="s">
        <v>1385</v>
      </c>
      <c r="C60" s="84">
        <v>4</v>
      </c>
      <c r="D60" s="118">
        <v>0.005207971463719971</v>
      </c>
      <c r="E60" s="118">
        <v>2.2380461031287955</v>
      </c>
      <c r="F60" s="84" t="s">
        <v>1650</v>
      </c>
      <c r="G60" s="84" t="b">
        <v>0</v>
      </c>
      <c r="H60" s="84" t="b">
        <v>0</v>
      </c>
      <c r="I60" s="84" t="b">
        <v>0</v>
      </c>
      <c r="J60" s="84" t="b">
        <v>0</v>
      </c>
      <c r="K60" s="84" t="b">
        <v>0</v>
      </c>
      <c r="L60" s="84" t="b">
        <v>0</v>
      </c>
    </row>
    <row r="61" spans="1:12" ht="15">
      <c r="A61" s="84" t="s">
        <v>1589</v>
      </c>
      <c r="B61" s="84" t="s">
        <v>1372</v>
      </c>
      <c r="C61" s="84">
        <v>3</v>
      </c>
      <c r="D61" s="118">
        <v>0.004309006780397397</v>
      </c>
      <c r="E61" s="118">
        <v>1.5390760987927767</v>
      </c>
      <c r="F61" s="84" t="s">
        <v>1650</v>
      </c>
      <c r="G61" s="84" t="b">
        <v>0</v>
      </c>
      <c r="H61" s="84" t="b">
        <v>0</v>
      </c>
      <c r="I61" s="84" t="b">
        <v>0</v>
      </c>
      <c r="J61" s="84" t="b">
        <v>1</v>
      </c>
      <c r="K61" s="84" t="b">
        <v>0</v>
      </c>
      <c r="L61" s="84" t="b">
        <v>0</v>
      </c>
    </row>
    <row r="62" spans="1:12" ht="15">
      <c r="A62" s="84" t="s">
        <v>1381</v>
      </c>
      <c r="B62" s="84" t="s">
        <v>226</v>
      </c>
      <c r="C62" s="84">
        <v>3</v>
      </c>
      <c r="D62" s="118">
        <v>0.004309006780397397</v>
      </c>
      <c r="E62" s="118">
        <v>1.0919180674505575</v>
      </c>
      <c r="F62" s="84" t="s">
        <v>1650</v>
      </c>
      <c r="G62" s="84" t="b">
        <v>0</v>
      </c>
      <c r="H62" s="84" t="b">
        <v>0</v>
      </c>
      <c r="I62" s="84" t="b">
        <v>0</v>
      </c>
      <c r="J62" s="84" t="b">
        <v>0</v>
      </c>
      <c r="K62" s="84" t="b">
        <v>0</v>
      </c>
      <c r="L62" s="84" t="b">
        <v>0</v>
      </c>
    </row>
    <row r="63" spans="1:12" ht="15">
      <c r="A63" s="84" t="s">
        <v>226</v>
      </c>
      <c r="B63" s="84" t="s">
        <v>1573</v>
      </c>
      <c r="C63" s="84">
        <v>3</v>
      </c>
      <c r="D63" s="118">
        <v>0.004309006780397397</v>
      </c>
      <c r="E63" s="118">
        <v>0.8578348614171893</v>
      </c>
      <c r="F63" s="84" t="s">
        <v>1650</v>
      </c>
      <c r="G63" s="84" t="b">
        <v>0</v>
      </c>
      <c r="H63" s="84" t="b">
        <v>0</v>
      </c>
      <c r="I63" s="84" t="b">
        <v>0</v>
      </c>
      <c r="J63" s="84" t="b">
        <v>0</v>
      </c>
      <c r="K63" s="84" t="b">
        <v>0</v>
      </c>
      <c r="L63" s="84" t="b">
        <v>0</v>
      </c>
    </row>
    <row r="64" spans="1:12" ht="15">
      <c r="A64" s="84" t="s">
        <v>1590</v>
      </c>
      <c r="B64" s="84" t="s">
        <v>1591</v>
      </c>
      <c r="C64" s="84">
        <v>3</v>
      </c>
      <c r="D64" s="118">
        <v>0.004309006780397397</v>
      </c>
      <c r="E64" s="118">
        <v>2.4598948527451516</v>
      </c>
      <c r="F64" s="84" t="s">
        <v>1650</v>
      </c>
      <c r="G64" s="84" t="b">
        <v>0</v>
      </c>
      <c r="H64" s="84" t="b">
        <v>0</v>
      </c>
      <c r="I64" s="84" t="b">
        <v>0</v>
      </c>
      <c r="J64" s="84" t="b">
        <v>0</v>
      </c>
      <c r="K64" s="84" t="b">
        <v>0</v>
      </c>
      <c r="L64" s="84" t="b">
        <v>0</v>
      </c>
    </row>
    <row r="65" spans="1:12" ht="15">
      <c r="A65" s="84" t="s">
        <v>1591</v>
      </c>
      <c r="B65" s="84" t="s">
        <v>1592</v>
      </c>
      <c r="C65" s="84">
        <v>3</v>
      </c>
      <c r="D65" s="118">
        <v>0.004309006780397397</v>
      </c>
      <c r="E65" s="118">
        <v>2.4598948527451516</v>
      </c>
      <c r="F65" s="84" t="s">
        <v>1650</v>
      </c>
      <c r="G65" s="84" t="b">
        <v>0</v>
      </c>
      <c r="H65" s="84" t="b">
        <v>0</v>
      </c>
      <c r="I65" s="84" t="b">
        <v>0</v>
      </c>
      <c r="J65" s="84" t="b">
        <v>0</v>
      </c>
      <c r="K65" s="84" t="b">
        <v>0</v>
      </c>
      <c r="L65" s="84" t="b">
        <v>0</v>
      </c>
    </row>
    <row r="66" spans="1:12" ht="15">
      <c r="A66" s="84" t="s">
        <v>226</v>
      </c>
      <c r="B66" s="84" t="s">
        <v>231</v>
      </c>
      <c r="C66" s="84">
        <v>3</v>
      </c>
      <c r="D66" s="118">
        <v>0.004309006780397397</v>
      </c>
      <c r="E66" s="118">
        <v>0.530475927030859</v>
      </c>
      <c r="F66" s="84" t="s">
        <v>1650</v>
      </c>
      <c r="G66" s="84" t="b">
        <v>0</v>
      </c>
      <c r="H66" s="84" t="b">
        <v>0</v>
      </c>
      <c r="I66" s="84" t="b">
        <v>0</v>
      </c>
      <c r="J66" s="84" t="b">
        <v>0</v>
      </c>
      <c r="K66" s="84" t="b">
        <v>0</v>
      </c>
      <c r="L66" s="84" t="b">
        <v>0</v>
      </c>
    </row>
    <row r="67" spans="1:12" ht="15">
      <c r="A67" s="84" t="s">
        <v>1375</v>
      </c>
      <c r="B67" s="84" t="s">
        <v>1577</v>
      </c>
      <c r="C67" s="84">
        <v>3</v>
      </c>
      <c r="D67" s="118">
        <v>0.004309006780397397</v>
      </c>
      <c r="E67" s="118">
        <v>1.489858076122595</v>
      </c>
      <c r="F67" s="84" t="s">
        <v>1650</v>
      </c>
      <c r="G67" s="84" t="b">
        <v>0</v>
      </c>
      <c r="H67" s="84" t="b">
        <v>0</v>
      </c>
      <c r="I67" s="84" t="b">
        <v>0</v>
      </c>
      <c r="J67" s="84" t="b">
        <v>0</v>
      </c>
      <c r="K67" s="84" t="b">
        <v>0</v>
      </c>
      <c r="L67" s="84" t="b">
        <v>0</v>
      </c>
    </row>
    <row r="68" spans="1:12" ht="15">
      <c r="A68" s="84" t="s">
        <v>1577</v>
      </c>
      <c r="B68" s="84" t="s">
        <v>1372</v>
      </c>
      <c r="C68" s="84">
        <v>3</v>
      </c>
      <c r="D68" s="118">
        <v>0.004309006780397397</v>
      </c>
      <c r="E68" s="118">
        <v>1.2380461031287955</v>
      </c>
      <c r="F68" s="84" t="s">
        <v>1650</v>
      </c>
      <c r="G68" s="84" t="b">
        <v>0</v>
      </c>
      <c r="H68" s="84" t="b">
        <v>0</v>
      </c>
      <c r="I68" s="84" t="b">
        <v>0</v>
      </c>
      <c r="J68" s="84" t="b">
        <v>1</v>
      </c>
      <c r="K68" s="84" t="b">
        <v>0</v>
      </c>
      <c r="L68" s="84" t="b">
        <v>0</v>
      </c>
    </row>
    <row r="69" spans="1:12" ht="15">
      <c r="A69" s="84" t="s">
        <v>231</v>
      </c>
      <c r="B69" s="84" t="s">
        <v>287</v>
      </c>
      <c r="C69" s="84">
        <v>3</v>
      </c>
      <c r="D69" s="118">
        <v>0.004309006780397397</v>
      </c>
      <c r="E69" s="118">
        <v>1.1131073665204956</v>
      </c>
      <c r="F69" s="84" t="s">
        <v>1650</v>
      </c>
      <c r="G69" s="84" t="b">
        <v>0</v>
      </c>
      <c r="H69" s="84" t="b">
        <v>0</v>
      </c>
      <c r="I69" s="84" t="b">
        <v>0</v>
      </c>
      <c r="J69" s="84" t="b">
        <v>0</v>
      </c>
      <c r="K69" s="84" t="b">
        <v>0</v>
      </c>
      <c r="L69" s="84" t="b">
        <v>0</v>
      </c>
    </row>
    <row r="70" spans="1:12" ht="15">
      <c r="A70" s="84" t="s">
        <v>1578</v>
      </c>
      <c r="B70" s="84" t="s">
        <v>1600</v>
      </c>
      <c r="C70" s="84">
        <v>3</v>
      </c>
      <c r="D70" s="118">
        <v>0.004309006780397397</v>
      </c>
      <c r="E70" s="118">
        <v>2.158864857081171</v>
      </c>
      <c r="F70" s="84" t="s">
        <v>1650</v>
      </c>
      <c r="G70" s="84" t="b">
        <v>0</v>
      </c>
      <c r="H70" s="84" t="b">
        <v>0</v>
      </c>
      <c r="I70" s="84" t="b">
        <v>0</v>
      </c>
      <c r="J70" s="84" t="b">
        <v>0</v>
      </c>
      <c r="K70" s="84" t="b">
        <v>0</v>
      </c>
      <c r="L70" s="84" t="b">
        <v>0</v>
      </c>
    </row>
    <row r="71" spans="1:12" ht="15">
      <c r="A71" s="84" t="s">
        <v>1383</v>
      </c>
      <c r="B71" s="84" t="s">
        <v>1582</v>
      </c>
      <c r="C71" s="84">
        <v>3</v>
      </c>
      <c r="D71" s="118">
        <v>0.004877043099931853</v>
      </c>
      <c r="E71" s="118">
        <v>1.760924848409133</v>
      </c>
      <c r="F71" s="84" t="s">
        <v>1650</v>
      </c>
      <c r="G71" s="84" t="b">
        <v>0</v>
      </c>
      <c r="H71" s="84" t="b">
        <v>0</v>
      </c>
      <c r="I71" s="84" t="b">
        <v>0</v>
      </c>
      <c r="J71" s="84" t="b">
        <v>0</v>
      </c>
      <c r="K71" s="84" t="b">
        <v>0</v>
      </c>
      <c r="L71" s="84" t="b">
        <v>0</v>
      </c>
    </row>
    <row r="72" spans="1:12" ht="15">
      <c r="A72" s="84" t="s">
        <v>1383</v>
      </c>
      <c r="B72" s="84" t="s">
        <v>1383</v>
      </c>
      <c r="C72" s="84">
        <v>3</v>
      </c>
      <c r="D72" s="118">
        <v>0.005848107602073728</v>
      </c>
      <c r="E72" s="118">
        <v>1.5056523433058269</v>
      </c>
      <c r="F72" s="84" t="s">
        <v>1650</v>
      </c>
      <c r="G72" s="84" t="b">
        <v>0</v>
      </c>
      <c r="H72" s="84" t="b">
        <v>0</v>
      </c>
      <c r="I72" s="84" t="b">
        <v>0</v>
      </c>
      <c r="J72" s="84" t="b">
        <v>0</v>
      </c>
      <c r="K72" s="84" t="b">
        <v>0</v>
      </c>
      <c r="L72" s="84" t="b">
        <v>0</v>
      </c>
    </row>
    <row r="73" spans="1:12" ht="15">
      <c r="A73" s="84" t="s">
        <v>1394</v>
      </c>
      <c r="B73" s="84" t="s">
        <v>1395</v>
      </c>
      <c r="C73" s="84">
        <v>3</v>
      </c>
      <c r="D73" s="118">
        <v>0.004309006780397397</v>
      </c>
      <c r="E73" s="118">
        <v>2.4598948527451516</v>
      </c>
      <c r="F73" s="84" t="s">
        <v>1650</v>
      </c>
      <c r="G73" s="84" t="b">
        <v>0</v>
      </c>
      <c r="H73" s="84" t="b">
        <v>0</v>
      </c>
      <c r="I73" s="84" t="b">
        <v>0</v>
      </c>
      <c r="J73" s="84" t="b">
        <v>0</v>
      </c>
      <c r="K73" s="84" t="b">
        <v>0</v>
      </c>
      <c r="L73" s="84" t="b">
        <v>0</v>
      </c>
    </row>
    <row r="74" spans="1:12" ht="15">
      <c r="A74" s="84" t="s">
        <v>1395</v>
      </c>
      <c r="B74" s="84" t="s">
        <v>1396</v>
      </c>
      <c r="C74" s="84">
        <v>3</v>
      </c>
      <c r="D74" s="118">
        <v>0.004309006780397397</v>
      </c>
      <c r="E74" s="118">
        <v>2.4598948527451516</v>
      </c>
      <c r="F74" s="84" t="s">
        <v>1650</v>
      </c>
      <c r="G74" s="84" t="b">
        <v>0</v>
      </c>
      <c r="H74" s="84" t="b">
        <v>0</v>
      </c>
      <c r="I74" s="84" t="b">
        <v>0</v>
      </c>
      <c r="J74" s="84" t="b">
        <v>0</v>
      </c>
      <c r="K74" s="84" t="b">
        <v>0</v>
      </c>
      <c r="L74" s="84" t="b">
        <v>0</v>
      </c>
    </row>
    <row r="75" spans="1:12" ht="15">
      <c r="A75" s="84" t="s">
        <v>1396</v>
      </c>
      <c r="B75" s="84" t="s">
        <v>1397</v>
      </c>
      <c r="C75" s="84">
        <v>3</v>
      </c>
      <c r="D75" s="118">
        <v>0.004309006780397397</v>
      </c>
      <c r="E75" s="118">
        <v>2.4598948527451516</v>
      </c>
      <c r="F75" s="84" t="s">
        <v>1650</v>
      </c>
      <c r="G75" s="84" t="b">
        <v>0</v>
      </c>
      <c r="H75" s="84" t="b">
        <v>0</v>
      </c>
      <c r="I75" s="84" t="b">
        <v>0</v>
      </c>
      <c r="J75" s="84" t="b">
        <v>0</v>
      </c>
      <c r="K75" s="84" t="b">
        <v>0</v>
      </c>
      <c r="L75" s="84" t="b">
        <v>0</v>
      </c>
    </row>
    <row r="76" spans="1:12" ht="15">
      <c r="A76" s="84" t="s">
        <v>1397</v>
      </c>
      <c r="B76" s="84" t="s">
        <v>1398</v>
      </c>
      <c r="C76" s="84">
        <v>3</v>
      </c>
      <c r="D76" s="118">
        <v>0.004309006780397397</v>
      </c>
      <c r="E76" s="118">
        <v>2.4598948527451516</v>
      </c>
      <c r="F76" s="84" t="s">
        <v>1650</v>
      </c>
      <c r="G76" s="84" t="b">
        <v>0</v>
      </c>
      <c r="H76" s="84" t="b">
        <v>0</v>
      </c>
      <c r="I76" s="84" t="b">
        <v>0</v>
      </c>
      <c r="J76" s="84" t="b">
        <v>0</v>
      </c>
      <c r="K76" s="84" t="b">
        <v>0</v>
      </c>
      <c r="L76" s="84" t="b">
        <v>0</v>
      </c>
    </row>
    <row r="77" spans="1:12" ht="15">
      <c r="A77" s="84" t="s">
        <v>1398</v>
      </c>
      <c r="B77" s="84" t="s">
        <v>1399</v>
      </c>
      <c r="C77" s="84">
        <v>3</v>
      </c>
      <c r="D77" s="118">
        <v>0.004309006780397397</v>
      </c>
      <c r="E77" s="118">
        <v>2.4598948527451516</v>
      </c>
      <c r="F77" s="84" t="s">
        <v>1650</v>
      </c>
      <c r="G77" s="84" t="b">
        <v>0</v>
      </c>
      <c r="H77" s="84" t="b">
        <v>0</v>
      </c>
      <c r="I77" s="84" t="b">
        <v>0</v>
      </c>
      <c r="J77" s="84" t="b">
        <v>0</v>
      </c>
      <c r="K77" s="84" t="b">
        <v>0</v>
      </c>
      <c r="L77" s="84" t="b">
        <v>0</v>
      </c>
    </row>
    <row r="78" spans="1:12" ht="15">
      <c r="A78" s="84" t="s">
        <v>1399</v>
      </c>
      <c r="B78" s="84" t="s">
        <v>1400</v>
      </c>
      <c r="C78" s="84">
        <v>3</v>
      </c>
      <c r="D78" s="118">
        <v>0.004309006780397397</v>
      </c>
      <c r="E78" s="118">
        <v>2.4598948527451516</v>
      </c>
      <c r="F78" s="84" t="s">
        <v>1650</v>
      </c>
      <c r="G78" s="84" t="b">
        <v>0</v>
      </c>
      <c r="H78" s="84" t="b">
        <v>0</v>
      </c>
      <c r="I78" s="84" t="b">
        <v>0</v>
      </c>
      <c r="J78" s="84" t="b">
        <v>0</v>
      </c>
      <c r="K78" s="84" t="b">
        <v>0</v>
      </c>
      <c r="L78" s="84" t="b">
        <v>0</v>
      </c>
    </row>
    <row r="79" spans="1:12" ht="15">
      <c r="A79" s="84" t="s">
        <v>1400</v>
      </c>
      <c r="B79" s="84" t="s">
        <v>1401</v>
      </c>
      <c r="C79" s="84">
        <v>3</v>
      </c>
      <c r="D79" s="118">
        <v>0.004309006780397397</v>
      </c>
      <c r="E79" s="118">
        <v>2.4598948527451516</v>
      </c>
      <c r="F79" s="84" t="s">
        <v>1650</v>
      </c>
      <c r="G79" s="84" t="b">
        <v>0</v>
      </c>
      <c r="H79" s="84" t="b">
        <v>0</v>
      </c>
      <c r="I79" s="84" t="b">
        <v>0</v>
      </c>
      <c r="J79" s="84" t="b">
        <v>0</v>
      </c>
      <c r="K79" s="84" t="b">
        <v>0</v>
      </c>
      <c r="L79" s="84" t="b">
        <v>0</v>
      </c>
    </row>
    <row r="80" spans="1:12" ht="15">
      <c r="A80" s="84" t="s">
        <v>1401</v>
      </c>
      <c r="B80" s="84" t="s">
        <v>1402</v>
      </c>
      <c r="C80" s="84">
        <v>3</v>
      </c>
      <c r="D80" s="118">
        <v>0.004309006780397397</v>
      </c>
      <c r="E80" s="118">
        <v>2.4598948527451516</v>
      </c>
      <c r="F80" s="84" t="s">
        <v>1650</v>
      </c>
      <c r="G80" s="84" t="b">
        <v>0</v>
      </c>
      <c r="H80" s="84" t="b">
        <v>0</v>
      </c>
      <c r="I80" s="84" t="b">
        <v>0</v>
      </c>
      <c r="J80" s="84" t="b">
        <v>0</v>
      </c>
      <c r="K80" s="84" t="b">
        <v>0</v>
      </c>
      <c r="L80" s="84" t="b">
        <v>0</v>
      </c>
    </row>
    <row r="81" spans="1:12" ht="15">
      <c r="A81" s="84" t="s">
        <v>1402</v>
      </c>
      <c r="B81" s="84" t="s">
        <v>1403</v>
      </c>
      <c r="C81" s="84">
        <v>3</v>
      </c>
      <c r="D81" s="118">
        <v>0.004309006780397397</v>
      </c>
      <c r="E81" s="118">
        <v>2.4598948527451516</v>
      </c>
      <c r="F81" s="84" t="s">
        <v>1650</v>
      </c>
      <c r="G81" s="84" t="b">
        <v>0</v>
      </c>
      <c r="H81" s="84" t="b">
        <v>0</v>
      </c>
      <c r="I81" s="84" t="b">
        <v>0</v>
      </c>
      <c r="J81" s="84" t="b">
        <v>0</v>
      </c>
      <c r="K81" s="84" t="b">
        <v>0</v>
      </c>
      <c r="L81" s="84" t="b">
        <v>0</v>
      </c>
    </row>
    <row r="82" spans="1:12" ht="15">
      <c r="A82" s="84" t="s">
        <v>1403</v>
      </c>
      <c r="B82" s="84" t="s">
        <v>1605</v>
      </c>
      <c r="C82" s="84">
        <v>3</v>
      </c>
      <c r="D82" s="118">
        <v>0.004309006780397397</v>
      </c>
      <c r="E82" s="118">
        <v>2.4598948527451516</v>
      </c>
      <c r="F82" s="84" t="s">
        <v>1650</v>
      </c>
      <c r="G82" s="84" t="b">
        <v>0</v>
      </c>
      <c r="H82" s="84" t="b">
        <v>0</v>
      </c>
      <c r="I82" s="84" t="b">
        <v>0</v>
      </c>
      <c r="J82" s="84" t="b">
        <v>0</v>
      </c>
      <c r="K82" s="84" t="b">
        <v>0</v>
      </c>
      <c r="L82" s="84" t="b">
        <v>0</v>
      </c>
    </row>
    <row r="83" spans="1:12" ht="15">
      <c r="A83" s="84" t="s">
        <v>1605</v>
      </c>
      <c r="B83" s="84" t="s">
        <v>1606</v>
      </c>
      <c r="C83" s="84">
        <v>3</v>
      </c>
      <c r="D83" s="118">
        <v>0.004309006780397397</v>
      </c>
      <c r="E83" s="118">
        <v>2.4598948527451516</v>
      </c>
      <c r="F83" s="84" t="s">
        <v>1650</v>
      </c>
      <c r="G83" s="84" t="b">
        <v>0</v>
      </c>
      <c r="H83" s="84" t="b">
        <v>0</v>
      </c>
      <c r="I83" s="84" t="b">
        <v>0</v>
      </c>
      <c r="J83" s="84" t="b">
        <v>0</v>
      </c>
      <c r="K83" s="84" t="b">
        <v>0</v>
      </c>
      <c r="L83" s="84" t="b">
        <v>0</v>
      </c>
    </row>
    <row r="84" spans="1:12" ht="15">
      <c r="A84" s="84" t="s">
        <v>1606</v>
      </c>
      <c r="B84" s="84" t="s">
        <v>1607</v>
      </c>
      <c r="C84" s="84">
        <v>3</v>
      </c>
      <c r="D84" s="118">
        <v>0.004309006780397397</v>
      </c>
      <c r="E84" s="118">
        <v>2.4598948527451516</v>
      </c>
      <c r="F84" s="84" t="s">
        <v>1650</v>
      </c>
      <c r="G84" s="84" t="b">
        <v>0</v>
      </c>
      <c r="H84" s="84" t="b">
        <v>0</v>
      </c>
      <c r="I84" s="84" t="b">
        <v>0</v>
      </c>
      <c r="J84" s="84" t="b">
        <v>0</v>
      </c>
      <c r="K84" s="84" t="b">
        <v>0</v>
      </c>
      <c r="L84" s="84" t="b">
        <v>0</v>
      </c>
    </row>
    <row r="85" spans="1:12" ht="15">
      <c r="A85" s="84" t="s">
        <v>1375</v>
      </c>
      <c r="B85" s="84" t="s">
        <v>295</v>
      </c>
      <c r="C85" s="84">
        <v>2</v>
      </c>
      <c r="D85" s="118">
        <v>0.0032513620666212353</v>
      </c>
      <c r="E85" s="118">
        <v>0.9779747151437207</v>
      </c>
      <c r="F85" s="84" t="s">
        <v>1650</v>
      </c>
      <c r="G85" s="84" t="b">
        <v>0</v>
      </c>
      <c r="H85" s="84" t="b">
        <v>0</v>
      </c>
      <c r="I85" s="84" t="b">
        <v>0</v>
      </c>
      <c r="J85" s="84" t="b">
        <v>0</v>
      </c>
      <c r="K85" s="84" t="b">
        <v>0</v>
      </c>
      <c r="L85" s="84" t="b">
        <v>0</v>
      </c>
    </row>
    <row r="86" spans="1:12" ht="15">
      <c r="A86" s="84" t="s">
        <v>1375</v>
      </c>
      <c r="B86" s="84" t="s">
        <v>1608</v>
      </c>
      <c r="C86" s="84">
        <v>2</v>
      </c>
      <c r="D86" s="118">
        <v>0.0032513620666212353</v>
      </c>
      <c r="E86" s="118">
        <v>1.7908880717865763</v>
      </c>
      <c r="F86" s="84" t="s">
        <v>1650</v>
      </c>
      <c r="G86" s="84" t="b">
        <v>0</v>
      </c>
      <c r="H86" s="84" t="b">
        <v>0</v>
      </c>
      <c r="I86" s="84" t="b">
        <v>0</v>
      </c>
      <c r="J86" s="84" t="b">
        <v>0</v>
      </c>
      <c r="K86" s="84" t="b">
        <v>0</v>
      </c>
      <c r="L86" s="84" t="b">
        <v>0</v>
      </c>
    </row>
    <row r="87" spans="1:12" ht="15">
      <c r="A87" s="84" t="s">
        <v>1608</v>
      </c>
      <c r="B87" s="84" t="s">
        <v>1372</v>
      </c>
      <c r="C87" s="84">
        <v>2</v>
      </c>
      <c r="D87" s="118">
        <v>0.0032513620666212353</v>
      </c>
      <c r="E87" s="118">
        <v>1.5390760987927767</v>
      </c>
      <c r="F87" s="84" t="s">
        <v>1650</v>
      </c>
      <c r="G87" s="84" t="b">
        <v>0</v>
      </c>
      <c r="H87" s="84" t="b">
        <v>0</v>
      </c>
      <c r="I87" s="84" t="b">
        <v>0</v>
      </c>
      <c r="J87" s="84" t="b">
        <v>1</v>
      </c>
      <c r="K87" s="84" t="b">
        <v>0</v>
      </c>
      <c r="L87" s="84" t="b">
        <v>0</v>
      </c>
    </row>
    <row r="88" spans="1:12" ht="15">
      <c r="A88" s="84" t="s">
        <v>1375</v>
      </c>
      <c r="B88" s="84" t="s">
        <v>1609</v>
      </c>
      <c r="C88" s="84">
        <v>2</v>
      </c>
      <c r="D88" s="118">
        <v>0.0032513620666212353</v>
      </c>
      <c r="E88" s="118">
        <v>1.7908880717865763</v>
      </c>
      <c r="F88" s="84" t="s">
        <v>1650</v>
      </c>
      <c r="G88" s="84" t="b">
        <v>0</v>
      </c>
      <c r="H88" s="84" t="b">
        <v>0</v>
      </c>
      <c r="I88" s="84" t="b">
        <v>0</v>
      </c>
      <c r="J88" s="84" t="b">
        <v>0</v>
      </c>
      <c r="K88" s="84" t="b">
        <v>0</v>
      </c>
      <c r="L88" s="84" t="b">
        <v>0</v>
      </c>
    </row>
    <row r="89" spans="1:12" ht="15">
      <c r="A89" s="84" t="s">
        <v>1609</v>
      </c>
      <c r="B89" s="84" t="s">
        <v>1589</v>
      </c>
      <c r="C89" s="84">
        <v>2</v>
      </c>
      <c r="D89" s="118">
        <v>0.0032513620666212353</v>
      </c>
      <c r="E89" s="118">
        <v>2.4598948527451516</v>
      </c>
      <c r="F89" s="84" t="s">
        <v>1650</v>
      </c>
      <c r="G89" s="84" t="b">
        <v>0</v>
      </c>
      <c r="H89" s="84" t="b">
        <v>0</v>
      </c>
      <c r="I89" s="84" t="b">
        <v>0</v>
      </c>
      <c r="J89" s="84" t="b">
        <v>0</v>
      </c>
      <c r="K89" s="84" t="b">
        <v>0</v>
      </c>
      <c r="L89" s="84" t="b">
        <v>0</v>
      </c>
    </row>
    <row r="90" spans="1:12" ht="15">
      <c r="A90" s="84" t="s">
        <v>1580</v>
      </c>
      <c r="B90" s="84" t="s">
        <v>1610</v>
      </c>
      <c r="C90" s="84">
        <v>2</v>
      </c>
      <c r="D90" s="118">
        <v>0.0032513620666212353</v>
      </c>
      <c r="E90" s="118">
        <v>2.2380461031287955</v>
      </c>
      <c r="F90" s="84" t="s">
        <v>1650</v>
      </c>
      <c r="G90" s="84" t="b">
        <v>0</v>
      </c>
      <c r="H90" s="84" t="b">
        <v>0</v>
      </c>
      <c r="I90" s="84" t="b">
        <v>0</v>
      </c>
      <c r="J90" s="84" t="b">
        <v>0</v>
      </c>
      <c r="K90" s="84" t="b">
        <v>0</v>
      </c>
      <c r="L90" s="84" t="b">
        <v>0</v>
      </c>
    </row>
    <row r="91" spans="1:12" ht="15">
      <c r="A91" s="84" t="s">
        <v>1580</v>
      </c>
      <c r="B91" s="84" t="s">
        <v>1577</v>
      </c>
      <c r="C91" s="84">
        <v>2</v>
      </c>
      <c r="D91" s="118">
        <v>0.0032513620666212353</v>
      </c>
      <c r="E91" s="118">
        <v>1.760924848409133</v>
      </c>
      <c r="F91" s="84" t="s">
        <v>1650</v>
      </c>
      <c r="G91" s="84" t="b">
        <v>0</v>
      </c>
      <c r="H91" s="84" t="b">
        <v>0</v>
      </c>
      <c r="I91" s="84" t="b">
        <v>0</v>
      </c>
      <c r="J91" s="84" t="b">
        <v>0</v>
      </c>
      <c r="K91" s="84" t="b">
        <v>0</v>
      </c>
      <c r="L91" s="84" t="b">
        <v>0</v>
      </c>
    </row>
    <row r="92" spans="1:12" ht="15">
      <c r="A92" s="84" t="s">
        <v>1577</v>
      </c>
      <c r="B92" s="84" t="s">
        <v>1590</v>
      </c>
      <c r="C92" s="84">
        <v>2</v>
      </c>
      <c r="D92" s="118">
        <v>0.0032513620666212353</v>
      </c>
      <c r="E92" s="118">
        <v>1.9827735980254895</v>
      </c>
      <c r="F92" s="84" t="s">
        <v>1650</v>
      </c>
      <c r="G92" s="84" t="b">
        <v>0</v>
      </c>
      <c r="H92" s="84" t="b">
        <v>0</v>
      </c>
      <c r="I92" s="84" t="b">
        <v>0</v>
      </c>
      <c r="J92" s="84" t="b">
        <v>0</v>
      </c>
      <c r="K92" s="84" t="b">
        <v>0</v>
      </c>
      <c r="L92" s="84" t="b">
        <v>0</v>
      </c>
    </row>
    <row r="93" spans="1:12" ht="15">
      <c r="A93" s="84" t="s">
        <v>1592</v>
      </c>
      <c r="B93" s="84" t="s">
        <v>1593</v>
      </c>
      <c r="C93" s="84">
        <v>2</v>
      </c>
      <c r="D93" s="118">
        <v>0.0032513620666212353</v>
      </c>
      <c r="E93" s="118">
        <v>2.2838035936894707</v>
      </c>
      <c r="F93" s="84" t="s">
        <v>1650</v>
      </c>
      <c r="G93" s="84" t="b">
        <v>0</v>
      </c>
      <c r="H93" s="84" t="b">
        <v>0</v>
      </c>
      <c r="I93" s="84" t="b">
        <v>0</v>
      </c>
      <c r="J93" s="84" t="b">
        <v>0</v>
      </c>
      <c r="K93" s="84" t="b">
        <v>0</v>
      </c>
      <c r="L93" s="84" t="b">
        <v>0</v>
      </c>
    </row>
    <row r="94" spans="1:12" ht="15">
      <c r="A94" s="84" t="s">
        <v>1593</v>
      </c>
      <c r="B94" s="84" t="s">
        <v>1611</v>
      </c>
      <c r="C94" s="84">
        <v>2</v>
      </c>
      <c r="D94" s="118">
        <v>0.0032513620666212353</v>
      </c>
      <c r="E94" s="118">
        <v>2.4598948527451516</v>
      </c>
      <c r="F94" s="84" t="s">
        <v>1650</v>
      </c>
      <c r="G94" s="84" t="b">
        <v>0</v>
      </c>
      <c r="H94" s="84" t="b">
        <v>0</v>
      </c>
      <c r="I94" s="84" t="b">
        <v>0</v>
      </c>
      <c r="J94" s="84" t="b">
        <v>0</v>
      </c>
      <c r="K94" s="84" t="b">
        <v>0</v>
      </c>
      <c r="L94" s="84" t="b">
        <v>0</v>
      </c>
    </row>
    <row r="95" spans="1:12" ht="15">
      <c r="A95" s="84" t="s">
        <v>1612</v>
      </c>
      <c r="B95" s="84" t="s">
        <v>1594</v>
      </c>
      <c r="C95" s="84">
        <v>2</v>
      </c>
      <c r="D95" s="118">
        <v>0.0032513620666212353</v>
      </c>
      <c r="E95" s="118">
        <v>2.4598948527451516</v>
      </c>
      <c r="F95" s="84" t="s">
        <v>1650</v>
      </c>
      <c r="G95" s="84" t="b">
        <v>0</v>
      </c>
      <c r="H95" s="84" t="b">
        <v>0</v>
      </c>
      <c r="I95" s="84" t="b">
        <v>0</v>
      </c>
      <c r="J95" s="84" t="b">
        <v>0</v>
      </c>
      <c r="K95" s="84" t="b">
        <v>0</v>
      </c>
      <c r="L95" s="84" t="b">
        <v>0</v>
      </c>
    </row>
    <row r="96" spans="1:12" ht="15">
      <c r="A96" s="84" t="s">
        <v>1594</v>
      </c>
      <c r="B96" s="84" t="s">
        <v>1595</v>
      </c>
      <c r="C96" s="84">
        <v>2</v>
      </c>
      <c r="D96" s="118">
        <v>0.0032513620666212353</v>
      </c>
      <c r="E96" s="118">
        <v>2.2838035936894707</v>
      </c>
      <c r="F96" s="84" t="s">
        <v>1650</v>
      </c>
      <c r="G96" s="84" t="b">
        <v>0</v>
      </c>
      <c r="H96" s="84" t="b">
        <v>0</v>
      </c>
      <c r="I96" s="84" t="b">
        <v>0</v>
      </c>
      <c r="J96" s="84" t="b">
        <v>0</v>
      </c>
      <c r="K96" s="84" t="b">
        <v>0</v>
      </c>
      <c r="L96" s="84" t="b">
        <v>0</v>
      </c>
    </row>
    <row r="97" spans="1:12" ht="15">
      <c r="A97" s="84" t="s">
        <v>1595</v>
      </c>
      <c r="B97" s="84" t="s">
        <v>1596</v>
      </c>
      <c r="C97" s="84">
        <v>2</v>
      </c>
      <c r="D97" s="118">
        <v>0.0032513620666212353</v>
      </c>
      <c r="E97" s="118">
        <v>2.2838035936894707</v>
      </c>
      <c r="F97" s="84" t="s">
        <v>1650</v>
      </c>
      <c r="G97" s="84" t="b">
        <v>0</v>
      </c>
      <c r="H97" s="84" t="b">
        <v>0</v>
      </c>
      <c r="I97" s="84" t="b">
        <v>0</v>
      </c>
      <c r="J97" s="84" t="b">
        <v>0</v>
      </c>
      <c r="K97" s="84" t="b">
        <v>0</v>
      </c>
      <c r="L97" s="84" t="b">
        <v>0</v>
      </c>
    </row>
    <row r="98" spans="1:12" ht="15">
      <c r="A98" s="84" t="s">
        <v>1596</v>
      </c>
      <c r="B98" s="84" t="s">
        <v>1384</v>
      </c>
      <c r="C98" s="84">
        <v>2</v>
      </c>
      <c r="D98" s="118">
        <v>0.0032513620666212353</v>
      </c>
      <c r="E98" s="118">
        <v>1.760924848409133</v>
      </c>
      <c r="F98" s="84" t="s">
        <v>1650</v>
      </c>
      <c r="G98" s="84" t="b">
        <v>0</v>
      </c>
      <c r="H98" s="84" t="b">
        <v>0</v>
      </c>
      <c r="I98" s="84" t="b">
        <v>0</v>
      </c>
      <c r="J98" s="84" t="b">
        <v>0</v>
      </c>
      <c r="K98" s="84" t="b">
        <v>0</v>
      </c>
      <c r="L98" s="84" t="b">
        <v>0</v>
      </c>
    </row>
    <row r="99" spans="1:12" ht="15">
      <c r="A99" s="84" t="s">
        <v>1384</v>
      </c>
      <c r="B99" s="84" t="s">
        <v>1613</v>
      </c>
      <c r="C99" s="84">
        <v>2</v>
      </c>
      <c r="D99" s="118">
        <v>0.0032513620666212353</v>
      </c>
      <c r="E99" s="118">
        <v>1.7908880717865763</v>
      </c>
      <c r="F99" s="84" t="s">
        <v>1650</v>
      </c>
      <c r="G99" s="84" t="b">
        <v>0</v>
      </c>
      <c r="H99" s="84" t="b">
        <v>0</v>
      </c>
      <c r="I99" s="84" t="b">
        <v>0</v>
      </c>
      <c r="J99" s="84" t="b">
        <v>0</v>
      </c>
      <c r="K99" s="84" t="b">
        <v>0</v>
      </c>
      <c r="L99" s="84" t="b">
        <v>0</v>
      </c>
    </row>
    <row r="100" spans="1:12" ht="15">
      <c r="A100" s="84" t="s">
        <v>1613</v>
      </c>
      <c r="B100" s="84" t="s">
        <v>1614</v>
      </c>
      <c r="C100" s="84">
        <v>2</v>
      </c>
      <c r="D100" s="118">
        <v>0.0032513620666212353</v>
      </c>
      <c r="E100" s="118">
        <v>2.635986111800833</v>
      </c>
      <c r="F100" s="84" t="s">
        <v>1650</v>
      </c>
      <c r="G100" s="84" t="b">
        <v>0</v>
      </c>
      <c r="H100" s="84" t="b">
        <v>0</v>
      </c>
      <c r="I100" s="84" t="b">
        <v>0</v>
      </c>
      <c r="J100" s="84" t="b">
        <v>0</v>
      </c>
      <c r="K100" s="84" t="b">
        <v>0</v>
      </c>
      <c r="L100" s="84" t="b">
        <v>0</v>
      </c>
    </row>
    <row r="101" spans="1:12" ht="15">
      <c r="A101" s="84" t="s">
        <v>1615</v>
      </c>
      <c r="B101" s="84" t="s">
        <v>1597</v>
      </c>
      <c r="C101" s="84">
        <v>2</v>
      </c>
      <c r="D101" s="118">
        <v>0.0032513620666212353</v>
      </c>
      <c r="E101" s="118">
        <v>2.4598948527451516</v>
      </c>
      <c r="F101" s="84" t="s">
        <v>1650</v>
      </c>
      <c r="G101" s="84" t="b">
        <v>0</v>
      </c>
      <c r="H101" s="84" t="b">
        <v>0</v>
      </c>
      <c r="I101" s="84" t="b">
        <v>0</v>
      </c>
      <c r="J101" s="84" t="b">
        <v>0</v>
      </c>
      <c r="K101" s="84" t="b">
        <v>0</v>
      </c>
      <c r="L101" s="84" t="b">
        <v>0</v>
      </c>
    </row>
    <row r="102" spans="1:12" ht="15">
      <c r="A102" s="84" t="s">
        <v>1597</v>
      </c>
      <c r="B102" s="84" t="s">
        <v>1578</v>
      </c>
      <c r="C102" s="84">
        <v>2</v>
      </c>
      <c r="D102" s="118">
        <v>0.0032513620666212353</v>
      </c>
      <c r="E102" s="118">
        <v>1.9827735980254895</v>
      </c>
      <c r="F102" s="84" t="s">
        <v>1650</v>
      </c>
      <c r="G102" s="84" t="b">
        <v>0</v>
      </c>
      <c r="H102" s="84" t="b">
        <v>0</v>
      </c>
      <c r="I102" s="84" t="b">
        <v>0</v>
      </c>
      <c r="J102" s="84" t="b">
        <v>0</v>
      </c>
      <c r="K102" s="84" t="b">
        <v>0</v>
      </c>
      <c r="L102" s="84" t="b">
        <v>0</v>
      </c>
    </row>
    <row r="103" spans="1:12" ht="15">
      <c r="A103" s="84" t="s">
        <v>1578</v>
      </c>
      <c r="B103" s="84" t="s">
        <v>1616</v>
      </c>
      <c r="C103" s="84">
        <v>2</v>
      </c>
      <c r="D103" s="118">
        <v>0.0032513620666212353</v>
      </c>
      <c r="E103" s="118">
        <v>2.1588648570811704</v>
      </c>
      <c r="F103" s="84" t="s">
        <v>1650</v>
      </c>
      <c r="G103" s="84" t="b">
        <v>0</v>
      </c>
      <c r="H103" s="84" t="b">
        <v>0</v>
      </c>
      <c r="I103" s="84" t="b">
        <v>0</v>
      </c>
      <c r="J103" s="84" t="b">
        <v>0</v>
      </c>
      <c r="K103" s="84" t="b">
        <v>0</v>
      </c>
      <c r="L103" s="84" t="b">
        <v>0</v>
      </c>
    </row>
    <row r="104" spans="1:12" ht="15">
      <c r="A104" s="84" t="s">
        <v>1616</v>
      </c>
      <c r="B104" s="84" t="s">
        <v>1617</v>
      </c>
      <c r="C104" s="84">
        <v>2</v>
      </c>
      <c r="D104" s="118">
        <v>0.0032513620666212353</v>
      </c>
      <c r="E104" s="118">
        <v>2.635986111800833</v>
      </c>
      <c r="F104" s="84" t="s">
        <v>1650</v>
      </c>
      <c r="G104" s="84" t="b">
        <v>0</v>
      </c>
      <c r="H104" s="84" t="b">
        <v>0</v>
      </c>
      <c r="I104" s="84" t="b">
        <v>0</v>
      </c>
      <c r="J104" s="84" t="b">
        <v>0</v>
      </c>
      <c r="K104" s="84" t="b">
        <v>0</v>
      </c>
      <c r="L104" s="84" t="b">
        <v>0</v>
      </c>
    </row>
    <row r="105" spans="1:12" ht="15">
      <c r="A105" s="84" t="s">
        <v>1617</v>
      </c>
      <c r="B105" s="84" t="s">
        <v>1598</v>
      </c>
      <c r="C105" s="84">
        <v>2</v>
      </c>
      <c r="D105" s="118">
        <v>0.0032513620666212353</v>
      </c>
      <c r="E105" s="118">
        <v>2.4598948527451516</v>
      </c>
      <c r="F105" s="84" t="s">
        <v>1650</v>
      </c>
      <c r="G105" s="84" t="b">
        <v>0</v>
      </c>
      <c r="H105" s="84" t="b">
        <v>0</v>
      </c>
      <c r="I105" s="84" t="b">
        <v>0</v>
      </c>
      <c r="J105" s="84" t="b">
        <v>0</v>
      </c>
      <c r="K105" s="84" t="b">
        <v>0</v>
      </c>
      <c r="L105" s="84" t="b">
        <v>0</v>
      </c>
    </row>
    <row r="106" spans="1:12" ht="15">
      <c r="A106" s="84" t="s">
        <v>1379</v>
      </c>
      <c r="B106" s="84" t="s">
        <v>1618</v>
      </c>
      <c r="C106" s="84">
        <v>2</v>
      </c>
      <c r="D106" s="118">
        <v>0.0032513620666212353</v>
      </c>
      <c r="E106" s="118">
        <v>1.8578348614171893</v>
      </c>
      <c r="F106" s="84" t="s">
        <v>1650</v>
      </c>
      <c r="G106" s="84" t="b">
        <v>0</v>
      </c>
      <c r="H106" s="84" t="b">
        <v>0</v>
      </c>
      <c r="I106" s="84" t="b">
        <v>0</v>
      </c>
      <c r="J106" s="84" t="b">
        <v>0</v>
      </c>
      <c r="K106" s="84" t="b">
        <v>0</v>
      </c>
      <c r="L106" s="84" t="b">
        <v>0</v>
      </c>
    </row>
    <row r="107" spans="1:12" ht="15">
      <c r="A107" s="84" t="s">
        <v>1378</v>
      </c>
      <c r="B107" s="84" t="s">
        <v>1599</v>
      </c>
      <c r="C107" s="84">
        <v>2</v>
      </c>
      <c r="D107" s="118">
        <v>0.0032513620666212353</v>
      </c>
      <c r="E107" s="118">
        <v>1.530475927030859</v>
      </c>
      <c r="F107" s="84" t="s">
        <v>1650</v>
      </c>
      <c r="G107" s="84" t="b">
        <v>0</v>
      </c>
      <c r="H107" s="84" t="b">
        <v>0</v>
      </c>
      <c r="I107" s="84" t="b">
        <v>0</v>
      </c>
      <c r="J107" s="84" t="b">
        <v>0</v>
      </c>
      <c r="K107" s="84" t="b">
        <v>0</v>
      </c>
      <c r="L107" s="84" t="b">
        <v>0</v>
      </c>
    </row>
    <row r="108" spans="1:12" ht="15">
      <c r="A108" s="84" t="s">
        <v>1599</v>
      </c>
      <c r="B108" s="84" t="s">
        <v>1372</v>
      </c>
      <c r="C108" s="84">
        <v>2</v>
      </c>
      <c r="D108" s="118">
        <v>0.0032513620666212353</v>
      </c>
      <c r="E108" s="118">
        <v>1.3629848397370954</v>
      </c>
      <c r="F108" s="84" t="s">
        <v>1650</v>
      </c>
      <c r="G108" s="84" t="b">
        <v>0</v>
      </c>
      <c r="H108" s="84" t="b">
        <v>0</v>
      </c>
      <c r="I108" s="84" t="b">
        <v>0</v>
      </c>
      <c r="J108" s="84" t="b">
        <v>1</v>
      </c>
      <c r="K108" s="84" t="b">
        <v>0</v>
      </c>
      <c r="L108" s="84" t="b">
        <v>0</v>
      </c>
    </row>
    <row r="109" spans="1:12" ht="15">
      <c r="A109" s="84" t="s">
        <v>1619</v>
      </c>
      <c r="B109" s="84" t="s">
        <v>1620</v>
      </c>
      <c r="C109" s="84">
        <v>2</v>
      </c>
      <c r="D109" s="118">
        <v>0.0032513620666212353</v>
      </c>
      <c r="E109" s="118">
        <v>2.635986111800833</v>
      </c>
      <c r="F109" s="84" t="s">
        <v>1650</v>
      </c>
      <c r="G109" s="84" t="b">
        <v>1</v>
      </c>
      <c r="H109" s="84" t="b">
        <v>0</v>
      </c>
      <c r="I109" s="84" t="b">
        <v>0</v>
      </c>
      <c r="J109" s="84" t="b">
        <v>0</v>
      </c>
      <c r="K109" s="84" t="b">
        <v>0</v>
      </c>
      <c r="L109" s="84" t="b">
        <v>0</v>
      </c>
    </row>
    <row r="110" spans="1:12" ht="15">
      <c r="A110" s="84" t="s">
        <v>1620</v>
      </c>
      <c r="B110" s="84" t="s">
        <v>1621</v>
      </c>
      <c r="C110" s="84">
        <v>2</v>
      </c>
      <c r="D110" s="118">
        <v>0.0032513620666212353</v>
      </c>
      <c r="E110" s="118">
        <v>2.635986111800833</v>
      </c>
      <c r="F110" s="84" t="s">
        <v>1650</v>
      </c>
      <c r="G110" s="84" t="b">
        <v>0</v>
      </c>
      <c r="H110" s="84" t="b">
        <v>0</v>
      </c>
      <c r="I110" s="84" t="b">
        <v>0</v>
      </c>
      <c r="J110" s="84" t="b">
        <v>0</v>
      </c>
      <c r="K110" s="84" t="b">
        <v>0</v>
      </c>
      <c r="L110" s="84" t="b">
        <v>0</v>
      </c>
    </row>
    <row r="111" spans="1:12" ht="15">
      <c r="A111" s="84" t="s">
        <v>1621</v>
      </c>
      <c r="B111" s="84" t="s">
        <v>1622</v>
      </c>
      <c r="C111" s="84">
        <v>2</v>
      </c>
      <c r="D111" s="118">
        <v>0.0032513620666212353</v>
      </c>
      <c r="E111" s="118">
        <v>2.635986111800833</v>
      </c>
      <c r="F111" s="84" t="s">
        <v>1650</v>
      </c>
      <c r="G111" s="84" t="b">
        <v>0</v>
      </c>
      <c r="H111" s="84" t="b">
        <v>0</v>
      </c>
      <c r="I111" s="84" t="b">
        <v>0</v>
      </c>
      <c r="J111" s="84" t="b">
        <v>0</v>
      </c>
      <c r="K111" s="84" t="b">
        <v>0</v>
      </c>
      <c r="L111" s="84" t="b">
        <v>0</v>
      </c>
    </row>
    <row r="112" spans="1:12" ht="15">
      <c r="A112" s="84" t="s">
        <v>1622</v>
      </c>
      <c r="B112" s="84" t="s">
        <v>1623</v>
      </c>
      <c r="C112" s="84">
        <v>2</v>
      </c>
      <c r="D112" s="118">
        <v>0.0032513620666212353</v>
      </c>
      <c r="E112" s="118">
        <v>2.635986111800833</v>
      </c>
      <c r="F112" s="84" t="s">
        <v>1650</v>
      </c>
      <c r="G112" s="84" t="b">
        <v>0</v>
      </c>
      <c r="H112" s="84" t="b">
        <v>0</v>
      </c>
      <c r="I112" s="84" t="b">
        <v>0</v>
      </c>
      <c r="J112" s="84" t="b">
        <v>0</v>
      </c>
      <c r="K112" s="84" t="b">
        <v>0</v>
      </c>
      <c r="L112" s="84" t="b">
        <v>0</v>
      </c>
    </row>
    <row r="113" spans="1:12" ht="15">
      <c r="A113" s="84" t="s">
        <v>1623</v>
      </c>
      <c r="B113" s="84" t="s">
        <v>1624</v>
      </c>
      <c r="C113" s="84">
        <v>2</v>
      </c>
      <c r="D113" s="118">
        <v>0.0032513620666212353</v>
      </c>
      <c r="E113" s="118">
        <v>2.635986111800833</v>
      </c>
      <c r="F113" s="84" t="s">
        <v>1650</v>
      </c>
      <c r="G113" s="84" t="b">
        <v>0</v>
      </c>
      <c r="H113" s="84" t="b">
        <v>0</v>
      </c>
      <c r="I113" s="84" t="b">
        <v>0</v>
      </c>
      <c r="J113" s="84" t="b">
        <v>0</v>
      </c>
      <c r="K113" s="84" t="b">
        <v>0</v>
      </c>
      <c r="L113" s="84" t="b">
        <v>0</v>
      </c>
    </row>
    <row r="114" spans="1:12" ht="15">
      <c r="A114" s="84" t="s">
        <v>1624</v>
      </c>
      <c r="B114" s="84" t="s">
        <v>1625</v>
      </c>
      <c r="C114" s="84">
        <v>2</v>
      </c>
      <c r="D114" s="118">
        <v>0.0032513620666212353</v>
      </c>
      <c r="E114" s="118">
        <v>2.635986111800833</v>
      </c>
      <c r="F114" s="84" t="s">
        <v>1650</v>
      </c>
      <c r="G114" s="84" t="b">
        <v>0</v>
      </c>
      <c r="H114" s="84" t="b">
        <v>0</v>
      </c>
      <c r="I114" s="84" t="b">
        <v>0</v>
      </c>
      <c r="J114" s="84" t="b">
        <v>0</v>
      </c>
      <c r="K114" s="84" t="b">
        <v>0</v>
      </c>
      <c r="L114" s="84" t="b">
        <v>0</v>
      </c>
    </row>
    <row r="115" spans="1:12" ht="15">
      <c r="A115" s="84" t="s">
        <v>1625</v>
      </c>
      <c r="B115" s="84" t="s">
        <v>1372</v>
      </c>
      <c r="C115" s="84">
        <v>2</v>
      </c>
      <c r="D115" s="118">
        <v>0.0032513620666212353</v>
      </c>
      <c r="E115" s="118">
        <v>1.5390760987927767</v>
      </c>
      <c r="F115" s="84" t="s">
        <v>1650</v>
      </c>
      <c r="G115" s="84" t="b">
        <v>0</v>
      </c>
      <c r="H115" s="84" t="b">
        <v>0</v>
      </c>
      <c r="I115" s="84" t="b">
        <v>0</v>
      </c>
      <c r="J115" s="84" t="b">
        <v>1</v>
      </c>
      <c r="K115" s="84" t="b">
        <v>0</v>
      </c>
      <c r="L115" s="84" t="b">
        <v>0</v>
      </c>
    </row>
    <row r="116" spans="1:12" ht="15">
      <c r="A116" s="84" t="s">
        <v>226</v>
      </c>
      <c r="B116" s="84" t="s">
        <v>1603</v>
      </c>
      <c r="C116" s="84">
        <v>2</v>
      </c>
      <c r="D116" s="118">
        <v>0.0032513620666212353</v>
      </c>
      <c r="E116" s="118">
        <v>1.1077123346337894</v>
      </c>
      <c r="F116" s="84" t="s">
        <v>1650</v>
      </c>
      <c r="G116" s="84" t="b">
        <v>0</v>
      </c>
      <c r="H116" s="84" t="b">
        <v>0</v>
      </c>
      <c r="I116" s="84" t="b">
        <v>0</v>
      </c>
      <c r="J116" s="84" t="b">
        <v>0</v>
      </c>
      <c r="K116" s="84" t="b">
        <v>0</v>
      </c>
      <c r="L116" s="84" t="b">
        <v>0</v>
      </c>
    </row>
    <row r="117" spans="1:12" ht="15">
      <c r="A117" s="84" t="s">
        <v>1383</v>
      </c>
      <c r="B117" s="84" t="s">
        <v>1588</v>
      </c>
      <c r="C117" s="84">
        <v>2</v>
      </c>
      <c r="D117" s="118">
        <v>0.0032513620666212353</v>
      </c>
      <c r="E117" s="118">
        <v>1.681743602361508</v>
      </c>
      <c r="F117" s="84" t="s">
        <v>1650</v>
      </c>
      <c r="G117" s="84" t="b">
        <v>0</v>
      </c>
      <c r="H117" s="84" t="b">
        <v>0</v>
      </c>
      <c r="I117" s="84" t="b">
        <v>0</v>
      </c>
      <c r="J117" s="84" t="b">
        <v>0</v>
      </c>
      <c r="K117" s="84" t="b">
        <v>0</v>
      </c>
      <c r="L117" s="84" t="b">
        <v>0</v>
      </c>
    </row>
    <row r="118" spans="1:12" ht="15">
      <c r="A118" s="84" t="s">
        <v>1636</v>
      </c>
      <c r="B118" s="84" t="s">
        <v>1637</v>
      </c>
      <c r="C118" s="84">
        <v>2</v>
      </c>
      <c r="D118" s="118">
        <v>0.0032513620666212353</v>
      </c>
      <c r="E118" s="118">
        <v>2.635986111800833</v>
      </c>
      <c r="F118" s="84" t="s">
        <v>1650</v>
      </c>
      <c r="G118" s="84" t="b">
        <v>0</v>
      </c>
      <c r="H118" s="84" t="b">
        <v>0</v>
      </c>
      <c r="I118" s="84" t="b">
        <v>0</v>
      </c>
      <c r="J118" s="84" t="b">
        <v>0</v>
      </c>
      <c r="K118" s="84" t="b">
        <v>0</v>
      </c>
      <c r="L118" s="84" t="b">
        <v>0</v>
      </c>
    </row>
    <row r="119" spans="1:12" ht="15">
      <c r="A119" s="84" t="s">
        <v>1637</v>
      </c>
      <c r="B119" s="84" t="s">
        <v>1638</v>
      </c>
      <c r="C119" s="84">
        <v>2</v>
      </c>
      <c r="D119" s="118">
        <v>0.0032513620666212353</v>
      </c>
      <c r="E119" s="118">
        <v>2.635986111800833</v>
      </c>
      <c r="F119" s="84" t="s">
        <v>1650</v>
      </c>
      <c r="G119" s="84" t="b">
        <v>0</v>
      </c>
      <c r="H119" s="84" t="b">
        <v>0</v>
      </c>
      <c r="I119" s="84" t="b">
        <v>0</v>
      </c>
      <c r="J119" s="84" t="b">
        <v>0</v>
      </c>
      <c r="K119" s="84" t="b">
        <v>0</v>
      </c>
      <c r="L119" s="84" t="b">
        <v>0</v>
      </c>
    </row>
    <row r="120" spans="1:12" ht="15">
      <c r="A120" s="84" t="s">
        <v>1638</v>
      </c>
      <c r="B120" s="84" t="s">
        <v>1639</v>
      </c>
      <c r="C120" s="84">
        <v>2</v>
      </c>
      <c r="D120" s="118">
        <v>0.0032513620666212353</v>
      </c>
      <c r="E120" s="118">
        <v>2.635986111800833</v>
      </c>
      <c r="F120" s="84" t="s">
        <v>1650</v>
      </c>
      <c r="G120" s="84" t="b">
        <v>0</v>
      </c>
      <c r="H120" s="84" t="b">
        <v>0</v>
      </c>
      <c r="I120" s="84" t="b">
        <v>0</v>
      </c>
      <c r="J120" s="84" t="b">
        <v>1</v>
      </c>
      <c r="K120" s="84" t="b">
        <v>0</v>
      </c>
      <c r="L120" s="84" t="b">
        <v>0</v>
      </c>
    </row>
    <row r="121" spans="1:12" ht="15">
      <c r="A121" s="84" t="s">
        <v>1639</v>
      </c>
      <c r="B121" s="84" t="s">
        <v>1640</v>
      </c>
      <c r="C121" s="84">
        <v>2</v>
      </c>
      <c r="D121" s="118">
        <v>0.0032513620666212353</v>
      </c>
      <c r="E121" s="118">
        <v>2.635986111800833</v>
      </c>
      <c r="F121" s="84" t="s">
        <v>1650</v>
      </c>
      <c r="G121" s="84" t="b">
        <v>1</v>
      </c>
      <c r="H121" s="84" t="b">
        <v>0</v>
      </c>
      <c r="I121" s="84" t="b">
        <v>0</v>
      </c>
      <c r="J121" s="84" t="b">
        <v>0</v>
      </c>
      <c r="K121" s="84" t="b">
        <v>0</v>
      </c>
      <c r="L121" s="84" t="b">
        <v>0</v>
      </c>
    </row>
    <row r="122" spans="1:12" ht="15">
      <c r="A122" s="84" t="s">
        <v>1640</v>
      </c>
      <c r="B122" s="84" t="s">
        <v>1371</v>
      </c>
      <c r="C122" s="84">
        <v>2</v>
      </c>
      <c r="D122" s="118">
        <v>0.0032513620666212353</v>
      </c>
      <c r="E122" s="118">
        <v>1.5220427594939963</v>
      </c>
      <c r="F122" s="84" t="s">
        <v>1650</v>
      </c>
      <c r="G122" s="84" t="b">
        <v>0</v>
      </c>
      <c r="H122" s="84" t="b">
        <v>0</v>
      </c>
      <c r="I122" s="84" t="b">
        <v>0</v>
      </c>
      <c r="J122" s="84" t="b">
        <v>0</v>
      </c>
      <c r="K122" s="84" t="b">
        <v>0</v>
      </c>
      <c r="L122" s="84" t="b">
        <v>0</v>
      </c>
    </row>
    <row r="123" spans="1:12" ht="15">
      <c r="A123" s="84" t="s">
        <v>1371</v>
      </c>
      <c r="B123" s="84" t="s">
        <v>1641</v>
      </c>
      <c r="C123" s="84">
        <v>2</v>
      </c>
      <c r="D123" s="118">
        <v>0.0032513620666212353</v>
      </c>
      <c r="E123" s="118">
        <v>1.5220427594939963</v>
      </c>
      <c r="F123" s="84" t="s">
        <v>1650</v>
      </c>
      <c r="G123" s="84" t="b">
        <v>0</v>
      </c>
      <c r="H123" s="84" t="b">
        <v>0</v>
      </c>
      <c r="I123" s="84" t="b">
        <v>0</v>
      </c>
      <c r="J123" s="84" t="b">
        <v>0</v>
      </c>
      <c r="K123" s="84" t="b">
        <v>0</v>
      </c>
      <c r="L123" s="84" t="b">
        <v>0</v>
      </c>
    </row>
    <row r="124" spans="1:12" ht="15">
      <c r="A124" s="84" t="s">
        <v>1641</v>
      </c>
      <c r="B124" s="84" t="s">
        <v>1642</v>
      </c>
      <c r="C124" s="84">
        <v>2</v>
      </c>
      <c r="D124" s="118">
        <v>0.0032513620666212353</v>
      </c>
      <c r="E124" s="118">
        <v>2.635986111800833</v>
      </c>
      <c r="F124" s="84" t="s">
        <v>1650</v>
      </c>
      <c r="G124" s="84" t="b">
        <v>0</v>
      </c>
      <c r="H124" s="84" t="b">
        <v>0</v>
      </c>
      <c r="I124" s="84" t="b">
        <v>0</v>
      </c>
      <c r="J124" s="84" t="b">
        <v>0</v>
      </c>
      <c r="K124" s="84" t="b">
        <v>0</v>
      </c>
      <c r="L124" s="84" t="b">
        <v>0</v>
      </c>
    </row>
    <row r="125" spans="1:12" ht="15">
      <c r="A125" s="84" t="s">
        <v>1642</v>
      </c>
      <c r="B125" s="84" t="s">
        <v>1643</v>
      </c>
      <c r="C125" s="84">
        <v>2</v>
      </c>
      <c r="D125" s="118">
        <v>0.0032513620666212353</v>
      </c>
      <c r="E125" s="118">
        <v>2.635986111800833</v>
      </c>
      <c r="F125" s="84" t="s">
        <v>1650</v>
      </c>
      <c r="G125" s="84" t="b">
        <v>0</v>
      </c>
      <c r="H125" s="84" t="b">
        <v>0</v>
      </c>
      <c r="I125" s="84" t="b">
        <v>0</v>
      </c>
      <c r="J125" s="84" t="b">
        <v>0</v>
      </c>
      <c r="K125" s="84" t="b">
        <v>0</v>
      </c>
      <c r="L125" s="84" t="b">
        <v>0</v>
      </c>
    </row>
    <row r="126" spans="1:12" ht="15">
      <c r="A126" s="84" t="s">
        <v>1643</v>
      </c>
      <c r="B126" s="84" t="s">
        <v>1604</v>
      </c>
      <c r="C126" s="84">
        <v>2</v>
      </c>
      <c r="D126" s="118">
        <v>0.0032513620666212353</v>
      </c>
      <c r="E126" s="118">
        <v>2.4598948527451516</v>
      </c>
      <c r="F126" s="84" t="s">
        <v>1650</v>
      </c>
      <c r="G126" s="84" t="b">
        <v>0</v>
      </c>
      <c r="H126" s="84" t="b">
        <v>0</v>
      </c>
      <c r="I126" s="84" t="b">
        <v>0</v>
      </c>
      <c r="J126" s="84" t="b">
        <v>0</v>
      </c>
      <c r="K126" s="84" t="b">
        <v>0</v>
      </c>
      <c r="L126" s="84" t="b">
        <v>0</v>
      </c>
    </row>
    <row r="127" spans="1:12" ht="15">
      <c r="A127" s="84" t="s">
        <v>1604</v>
      </c>
      <c r="B127" s="84" t="s">
        <v>1644</v>
      </c>
      <c r="C127" s="84">
        <v>2</v>
      </c>
      <c r="D127" s="118">
        <v>0.0032513620666212353</v>
      </c>
      <c r="E127" s="118">
        <v>2.4598948527451516</v>
      </c>
      <c r="F127" s="84" t="s">
        <v>1650</v>
      </c>
      <c r="G127" s="84" t="b">
        <v>0</v>
      </c>
      <c r="H127" s="84" t="b">
        <v>0</v>
      </c>
      <c r="I127" s="84" t="b">
        <v>0</v>
      </c>
      <c r="J127" s="84" t="b">
        <v>0</v>
      </c>
      <c r="K127" s="84" t="b">
        <v>0</v>
      </c>
      <c r="L127" s="84" t="b">
        <v>0</v>
      </c>
    </row>
    <row r="128" spans="1:12" ht="15">
      <c r="A128" s="84" t="s">
        <v>1644</v>
      </c>
      <c r="B128" s="84" t="s">
        <v>1645</v>
      </c>
      <c r="C128" s="84">
        <v>2</v>
      </c>
      <c r="D128" s="118">
        <v>0.0032513620666212353</v>
      </c>
      <c r="E128" s="118">
        <v>2.635986111800833</v>
      </c>
      <c r="F128" s="84" t="s">
        <v>1650</v>
      </c>
      <c r="G128" s="84" t="b">
        <v>0</v>
      </c>
      <c r="H128" s="84" t="b">
        <v>0</v>
      </c>
      <c r="I128" s="84" t="b">
        <v>0</v>
      </c>
      <c r="J128" s="84" t="b">
        <v>0</v>
      </c>
      <c r="K128" s="84" t="b">
        <v>0</v>
      </c>
      <c r="L128" s="84" t="b">
        <v>0</v>
      </c>
    </row>
    <row r="129" spans="1:12" ht="15">
      <c r="A129" s="84" t="s">
        <v>1645</v>
      </c>
      <c r="B129" s="84" t="s">
        <v>1646</v>
      </c>
      <c r="C129" s="84">
        <v>2</v>
      </c>
      <c r="D129" s="118">
        <v>0.0032513620666212353</v>
      </c>
      <c r="E129" s="118">
        <v>2.635986111800833</v>
      </c>
      <c r="F129" s="84" t="s">
        <v>1650</v>
      </c>
      <c r="G129" s="84" t="b">
        <v>0</v>
      </c>
      <c r="H129" s="84" t="b">
        <v>0</v>
      </c>
      <c r="I129" s="84" t="b">
        <v>0</v>
      </c>
      <c r="J129" s="84" t="b">
        <v>0</v>
      </c>
      <c r="K129" s="84" t="b">
        <v>0</v>
      </c>
      <c r="L129" s="84" t="b">
        <v>0</v>
      </c>
    </row>
    <row r="130" spans="1:12" ht="15">
      <c r="A130" s="84" t="s">
        <v>219</v>
      </c>
      <c r="B130" s="84" t="s">
        <v>1394</v>
      </c>
      <c r="C130" s="84">
        <v>2</v>
      </c>
      <c r="D130" s="118">
        <v>0.0032513620666212353</v>
      </c>
      <c r="E130" s="118">
        <v>2.635986111800833</v>
      </c>
      <c r="F130" s="84" t="s">
        <v>1650</v>
      </c>
      <c r="G130" s="84" t="b">
        <v>0</v>
      </c>
      <c r="H130" s="84" t="b">
        <v>0</v>
      </c>
      <c r="I130" s="84" t="b">
        <v>0</v>
      </c>
      <c r="J130" s="84" t="b">
        <v>0</v>
      </c>
      <c r="K130" s="84" t="b">
        <v>0</v>
      </c>
      <c r="L130" s="84" t="b">
        <v>0</v>
      </c>
    </row>
    <row r="131" spans="1:12" ht="15">
      <c r="A131" s="84" t="s">
        <v>1607</v>
      </c>
      <c r="B131" s="84" t="s">
        <v>1647</v>
      </c>
      <c r="C131" s="84">
        <v>2</v>
      </c>
      <c r="D131" s="118">
        <v>0.0032513620666212353</v>
      </c>
      <c r="E131" s="118">
        <v>2.4598948527451516</v>
      </c>
      <c r="F131" s="84" t="s">
        <v>1650</v>
      </c>
      <c r="G131" s="84" t="b">
        <v>0</v>
      </c>
      <c r="H131" s="84" t="b">
        <v>0</v>
      </c>
      <c r="I131" s="84" t="b">
        <v>0</v>
      </c>
      <c r="J131" s="84" t="b">
        <v>0</v>
      </c>
      <c r="K131" s="84" t="b">
        <v>0</v>
      </c>
      <c r="L131" s="84" t="b">
        <v>0</v>
      </c>
    </row>
    <row r="132" spans="1:12" ht="15">
      <c r="A132" s="84" t="s">
        <v>1372</v>
      </c>
      <c r="B132" s="84" t="s">
        <v>1374</v>
      </c>
      <c r="C132" s="84">
        <v>11</v>
      </c>
      <c r="D132" s="118">
        <v>0.0051092562512828205</v>
      </c>
      <c r="E132" s="118">
        <v>1.3979400086720377</v>
      </c>
      <c r="F132" s="84" t="s">
        <v>1286</v>
      </c>
      <c r="G132" s="84" t="b">
        <v>1</v>
      </c>
      <c r="H132" s="84" t="b">
        <v>0</v>
      </c>
      <c r="I132" s="84" t="b">
        <v>0</v>
      </c>
      <c r="J132" s="84" t="b">
        <v>0</v>
      </c>
      <c r="K132" s="84" t="b">
        <v>0</v>
      </c>
      <c r="L132" s="84" t="b">
        <v>0</v>
      </c>
    </row>
    <row r="133" spans="1:12" ht="15">
      <c r="A133" s="84" t="s">
        <v>1374</v>
      </c>
      <c r="B133" s="84" t="s">
        <v>1370</v>
      </c>
      <c r="C133" s="84">
        <v>11</v>
      </c>
      <c r="D133" s="118">
        <v>0.0051092562512828205</v>
      </c>
      <c r="E133" s="118">
        <v>1.0776048578126698</v>
      </c>
      <c r="F133" s="84" t="s">
        <v>1286</v>
      </c>
      <c r="G133" s="84" t="b">
        <v>0</v>
      </c>
      <c r="H133" s="84" t="b">
        <v>0</v>
      </c>
      <c r="I133" s="84" t="b">
        <v>0</v>
      </c>
      <c r="J133" s="84" t="b">
        <v>0</v>
      </c>
      <c r="K133" s="84" t="b">
        <v>0</v>
      </c>
      <c r="L133" s="84" t="b">
        <v>0</v>
      </c>
    </row>
    <row r="134" spans="1:12" ht="15">
      <c r="A134" s="84" t="s">
        <v>1371</v>
      </c>
      <c r="B134" s="84" t="s">
        <v>1370</v>
      </c>
      <c r="C134" s="84">
        <v>10</v>
      </c>
      <c r="D134" s="118">
        <v>0.006072112381230388</v>
      </c>
      <c r="E134" s="118">
        <v>0.9984236117650449</v>
      </c>
      <c r="F134" s="84" t="s">
        <v>1286</v>
      </c>
      <c r="G134" s="84" t="b">
        <v>0</v>
      </c>
      <c r="H134" s="84" t="b">
        <v>0</v>
      </c>
      <c r="I134" s="84" t="b">
        <v>0</v>
      </c>
      <c r="J134" s="84" t="b">
        <v>0</v>
      </c>
      <c r="K134" s="84" t="b">
        <v>0</v>
      </c>
      <c r="L134" s="84" t="b">
        <v>0</v>
      </c>
    </row>
    <row r="135" spans="1:12" ht="15">
      <c r="A135" s="84" t="s">
        <v>1376</v>
      </c>
      <c r="B135" s="84" t="s">
        <v>1377</v>
      </c>
      <c r="C135" s="84">
        <v>9</v>
      </c>
      <c r="D135" s="118">
        <v>0.00688496119499037</v>
      </c>
      <c r="E135" s="118">
        <v>1.4850901843909377</v>
      </c>
      <c r="F135" s="84" t="s">
        <v>1286</v>
      </c>
      <c r="G135" s="84" t="b">
        <v>0</v>
      </c>
      <c r="H135" s="84" t="b">
        <v>0</v>
      </c>
      <c r="I135" s="84" t="b">
        <v>0</v>
      </c>
      <c r="J135" s="84" t="b">
        <v>0</v>
      </c>
      <c r="K135" s="84" t="b">
        <v>0</v>
      </c>
      <c r="L135" s="84" t="b">
        <v>0</v>
      </c>
    </row>
    <row r="136" spans="1:12" ht="15">
      <c r="A136" s="84" t="s">
        <v>1377</v>
      </c>
      <c r="B136" s="84" t="s">
        <v>1371</v>
      </c>
      <c r="C136" s="84">
        <v>9</v>
      </c>
      <c r="D136" s="118">
        <v>0.00688496119499037</v>
      </c>
      <c r="E136" s="118">
        <v>1.3601514477826377</v>
      </c>
      <c r="F136" s="84" t="s">
        <v>1286</v>
      </c>
      <c r="G136" s="84" t="b">
        <v>0</v>
      </c>
      <c r="H136" s="84" t="b">
        <v>0</v>
      </c>
      <c r="I136" s="84" t="b">
        <v>0</v>
      </c>
      <c r="J136" s="84" t="b">
        <v>0</v>
      </c>
      <c r="K136" s="84" t="b">
        <v>0</v>
      </c>
      <c r="L136" s="84" t="b">
        <v>0</v>
      </c>
    </row>
    <row r="137" spans="1:12" ht="15">
      <c r="A137" s="84" t="s">
        <v>1370</v>
      </c>
      <c r="B137" s="84" t="s">
        <v>1378</v>
      </c>
      <c r="C137" s="84">
        <v>8</v>
      </c>
      <c r="D137" s="118">
        <v>0.007531069574172073</v>
      </c>
      <c r="E137" s="118">
        <v>1.0776048578126698</v>
      </c>
      <c r="F137" s="84" t="s">
        <v>1286</v>
      </c>
      <c r="G137" s="84" t="b">
        <v>0</v>
      </c>
      <c r="H137" s="84" t="b">
        <v>0</v>
      </c>
      <c r="I137" s="84" t="b">
        <v>0</v>
      </c>
      <c r="J137" s="84" t="b">
        <v>0</v>
      </c>
      <c r="K137" s="84" t="b">
        <v>0</v>
      </c>
      <c r="L137" s="84" t="b">
        <v>0</v>
      </c>
    </row>
    <row r="138" spans="1:12" ht="15">
      <c r="A138" s="84" t="s">
        <v>1370</v>
      </c>
      <c r="B138" s="84" t="s">
        <v>1379</v>
      </c>
      <c r="C138" s="84">
        <v>8</v>
      </c>
      <c r="D138" s="118">
        <v>0.007531069574172073</v>
      </c>
      <c r="E138" s="118">
        <v>1.0776048578126698</v>
      </c>
      <c r="F138" s="84" t="s">
        <v>1286</v>
      </c>
      <c r="G138" s="84" t="b">
        <v>0</v>
      </c>
      <c r="H138" s="84" t="b">
        <v>0</v>
      </c>
      <c r="I138" s="84" t="b">
        <v>0</v>
      </c>
      <c r="J138" s="84" t="b">
        <v>0</v>
      </c>
      <c r="K138" s="84" t="b">
        <v>0</v>
      </c>
      <c r="L138" s="84" t="b">
        <v>0</v>
      </c>
    </row>
    <row r="139" spans="1:12" ht="15">
      <c r="A139" s="84" t="s">
        <v>1379</v>
      </c>
      <c r="B139" s="84" t="s">
        <v>1572</v>
      </c>
      <c r="C139" s="84">
        <v>7</v>
      </c>
      <c r="D139" s="118">
        <v>0.007989491494103348</v>
      </c>
      <c r="E139" s="118">
        <v>1.536242706838319</v>
      </c>
      <c r="F139" s="84" t="s">
        <v>1286</v>
      </c>
      <c r="G139" s="84" t="b">
        <v>0</v>
      </c>
      <c r="H139" s="84" t="b">
        <v>0</v>
      </c>
      <c r="I139" s="84" t="b">
        <v>0</v>
      </c>
      <c r="J139" s="84" t="b">
        <v>0</v>
      </c>
      <c r="K139" s="84" t="b">
        <v>0</v>
      </c>
      <c r="L139" s="84" t="b">
        <v>0</v>
      </c>
    </row>
    <row r="140" spans="1:12" ht="15">
      <c r="A140" s="84" t="s">
        <v>1572</v>
      </c>
      <c r="B140" s="84" t="s">
        <v>1375</v>
      </c>
      <c r="C140" s="84">
        <v>6</v>
      </c>
      <c r="D140" s="118">
        <v>0.008233241558731813</v>
      </c>
      <c r="E140" s="118">
        <v>1.3723859041996496</v>
      </c>
      <c r="F140" s="84" t="s">
        <v>1286</v>
      </c>
      <c r="G140" s="84" t="b">
        <v>0</v>
      </c>
      <c r="H140" s="84" t="b">
        <v>0</v>
      </c>
      <c r="I140" s="84" t="b">
        <v>0</v>
      </c>
      <c r="J140" s="84" t="b">
        <v>0</v>
      </c>
      <c r="K140" s="84" t="b">
        <v>0</v>
      </c>
      <c r="L140" s="84" t="b">
        <v>0</v>
      </c>
    </row>
    <row r="141" spans="1:12" ht="15">
      <c r="A141" s="84" t="s">
        <v>231</v>
      </c>
      <c r="B141" s="84" t="s">
        <v>234</v>
      </c>
      <c r="C141" s="84">
        <v>4</v>
      </c>
      <c r="D141" s="118">
        <v>0.007917672658313363</v>
      </c>
      <c r="E141" s="118">
        <v>1.3424226808222064</v>
      </c>
      <c r="F141" s="84" t="s">
        <v>1286</v>
      </c>
      <c r="G141" s="84" t="b">
        <v>0</v>
      </c>
      <c r="H141" s="84" t="b">
        <v>0</v>
      </c>
      <c r="I141" s="84" t="b">
        <v>0</v>
      </c>
      <c r="J141" s="84" t="b">
        <v>0</v>
      </c>
      <c r="K141" s="84" t="b">
        <v>0</v>
      </c>
      <c r="L141" s="84" t="b">
        <v>0</v>
      </c>
    </row>
    <row r="142" spans="1:12" ht="15">
      <c r="A142" s="84" t="s">
        <v>295</v>
      </c>
      <c r="B142" s="84" t="s">
        <v>231</v>
      </c>
      <c r="C142" s="84">
        <v>3</v>
      </c>
      <c r="D142" s="118">
        <v>0.009052357897155519</v>
      </c>
      <c r="E142" s="118">
        <v>1.4393326938302626</v>
      </c>
      <c r="F142" s="84" t="s">
        <v>1286</v>
      </c>
      <c r="G142" s="84" t="b">
        <v>0</v>
      </c>
      <c r="H142" s="84" t="b">
        <v>0</v>
      </c>
      <c r="I142" s="84" t="b">
        <v>0</v>
      </c>
      <c r="J142" s="84" t="b">
        <v>0</v>
      </c>
      <c r="K142" s="84" t="b">
        <v>0</v>
      </c>
      <c r="L142" s="84" t="b">
        <v>0</v>
      </c>
    </row>
    <row r="143" spans="1:12" ht="15">
      <c r="A143" s="84" t="s">
        <v>231</v>
      </c>
      <c r="B143" s="84" t="s">
        <v>300</v>
      </c>
      <c r="C143" s="84">
        <v>3</v>
      </c>
      <c r="D143" s="118">
        <v>0.009052357897155519</v>
      </c>
      <c r="E143" s="118">
        <v>1.2174839442139063</v>
      </c>
      <c r="F143" s="84" t="s">
        <v>1286</v>
      </c>
      <c r="G143" s="84" t="b">
        <v>0</v>
      </c>
      <c r="H143" s="84" t="b">
        <v>0</v>
      </c>
      <c r="I143" s="84" t="b">
        <v>0</v>
      </c>
      <c r="J143" s="84" t="b">
        <v>0</v>
      </c>
      <c r="K143" s="84" t="b">
        <v>0</v>
      </c>
      <c r="L143" s="84" t="b">
        <v>0</v>
      </c>
    </row>
    <row r="144" spans="1:12" ht="15">
      <c r="A144" s="84" t="s">
        <v>300</v>
      </c>
      <c r="B144" s="84" t="s">
        <v>299</v>
      </c>
      <c r="C144" s="84">
        <v>3</v>
      </c>
      <c r="D144" s="118">
        <v>0.009052357897155519</v>
      </c>
      <c r="E144" s="118">
        <v>1.7403626894942439</v>
      </c>
      <c r="F144" s="84" t="s">
        <v>1286</v>
      </c>
      <c r="G144" s="84" t="b">
        <v>0</v>
      </c>
      <c r="H144" s="84" t="b">
        <v>0</v>
      </c>
      <c r="I144" s="84" t="b">
        <v>0</v>
      </c>
      <c r="J144" s="84" t="b">
        <v>0</v>
      </c>
      <c r="K144" s="84" t="b">
        <v>0</v>
      </c>
      <c r="L144" s="84" t="b">
        <v>0</v>
      </c>
    </row>
    <row r="145" spans="1:12" ht="15">
      <c r="A145" s="84" t="s">
        <v>299</v>
      </c>
      <c r="B145" s="84" t="s">
        <v>235</v>
      </c>
      <c r="C145" s="84">
        <v>3</v>
      </c>
      <c r="D145" s="118">
        <v>0.009052357897155519</v>
      </c>
      <c r="E145" s="118">
        <v>1.9622114391106003</v>
      </c>
      <c r="F145" s="84" t="s">
        <v>1286</v>
      </c>
      <c r="G145" s="84" t="b">
        <v>0</v>
      </c>
      <c r="H145" s="84" t="b">
        <v>0</v>
      </c>
      <c r="I145" s="84" t="b">
        <v>0</v>
      </c>
      <c r="J145" s="84" t="b">
        <v>0</v>
      </c>
      <c r="K145" s="84" t="b">
        <v>0</v>
      </c>
      <c r="L145" s="84" t="b">
        <v>0</v>
      </c>
    </row>
    <row r="146" spans="1:12" ht="15">
      <c r="A146" s="84" t="s">
        <v>235</v>
      </c>
      <c r="B146" s="84" t="s">
        <v>298</v>
      </c>
      <c r="C146" s="84">
        <v>3</v>
      </c>
      <c r="D146" s="118">
        <v>0.009052357897155519</v>
      </c>
      <c r="E146" s="118">
        <v>1.9622114391106003</v>
      </c>
      <c r="F146" s="84" t="s">
        <v>1286</v>
      </c>
      <c r="G146" s="84" t="b">
        <v>0</v>
      </c>
      <c r="H146" s="84" t="b">
        <v>0</v>
      </c>
      <c r="I146" s="84" t="b">
        <v>0</v>
      </c>
      <c r="J146" s="84" t="b">
        <v>0</v>
      </c>
      <c r="K146" s="84" t="b">
        <v>0</v>
      </c>
      <c r="L146" s="84" t="b">
        <v>0</v>
      </c>
    </row>
    <row r="147" spans="1:12" ht="15">
      <c r="A147" s="84" t="s">
        <v>1370</v>
      </c>
      <c r="B147" s="84" t="s">
        <v>1375</v>
      </c>
      <c r="C147" s="84">
        <v>3</v>
      </c>
      <c r="D147" s="118">
        <v>0.0072307241827864015</v>
      </c>
      <c r="E147" s="118">
        <v>0.5547261125323323</v>
      </c>
      <c r="F147" s="84" t="s">
        <v>1286</v>
      </c>
      <c r="G147" s="84" t="b">
        <v>0</v>
      </c>
      <c r="H147" s="84" t="b">
        <v>0</v>
      </c>
      <c r="I147" s="84" t="b">
        <v>0</v>
      </c>
      <c r="J147" s="84" t="b">
        <v>0</v>
      </c>
      <c r="K147" s="84" t="b">
        <v>0</v>
      </c>
      <c r="L147" s="84" t="b">
        <v>0</v>
      </c>
    </row>
    <row r="148" spans="1:12" ht="15">
      <c r="A148" s="84" t="s">
        <v>1378</v>
      </c>
      <c r="B148" s="84" t="s">
        <v>1384</v>
      </c>
      <c r="C148" s="84">
        <v>3</v>
      </c>
      <c r="D148" s="118">
        <v>0.0072307241827864015</v>
      </c>
      <c r="E148" s="118">
        <v>1.536242706838319</v>
      </c>
      <c r="F148" s="84" t="s">
        <v>1286</v>
      </c>
      <c r="G148" s="84" t="b">
        <v>0</v>
      </c>
      <c r="H148" s="84" t="b">
        <v>0</v>
      </c>
      <c r="I148" s="84" t="b">
        <v>0</v>
      </c>
      <c r="J148" s="84" t="b">
        <v>0</v>
      </c>
      <c r="K148" s="84" t="b">
        <v>0</v>
      </c>
      <c r="L148" s="84" t="b">
        <v>0</v>
      </c>
    </row>
    <row r="149" spans="1:12" ht="15">
      <c r="A149" s="84" t="s">
        <v>1384</v>
      </c>
      <c r="B149" s="84" t="s">
        <v>1386</v>
      </c>
      <c r="C149" s="84">
        <v>3</v>
      </c>
      <c r="D149" s="118">
        <v>0.0072307241827864015</v>
      </c>
      <c r="E149" s="118">
        <v>1.9622114391106003</v>
      </c>
      <c r="F149" s="84" t="s">
        <v>1286</v>
      </c>
      <c r="G149" s="84" t="b">
        <v>0</v>
      </c>
      <c r="H149" s="84" t="b">
        <v>0</v>
      </c>
      <c r="I149" s="84" t="b">
        <v>0</v>
      </c>
      <c r="J149" s="84" t="b">
        <v>0</v>
      </c>
      <c r="K149" s="84" t="b">
        <v>0</v>
      </c>
      <c r="L149" s="84" t="b">
        <v>0</v>
      </c>
    </row>
    <row r="150" spans="1:12" ht="15">
      <c r="A150" s="84" t="s">
        <v>1386</v>
      </c>
      <c r="B150" s="84" t="s">
        <v>1372</v>
      </c>
      <c r="C150" s="84">
        <v>3</v>
      </c>
      <c r="D150" s="118">
        <v>0.0072307241827864015</v>
      </c>
      <c r="E150" s="118">
        <v>1.3979400086720377</v>
      </c>
      <c r="F150" s="84" t="s">
        <v>1286</v>
      </c>
      <c r="G150" s="84" t="b">
        <v>0</v>
      </c>
      <c r="H150" s="84" t="b">
        <v>0</v>
      </c>
      <c r="I150" s="84" t="b">
        <v>0</v>
      </c>
      <c r="J150" s="84" t="b">
        <v>1</v>
      </c>
      <c r="K150" s="84" t="b">
        <v>0</v>
      </c>
      <c r="L150" s="84" t="b">
        <v>0</v>
      </c>
    </row>
    <row r="151" spans="1:12" ht="15">
      <c r="A151" s="84" t="s">
        <v>226</v>
      </c>
      <c r="B151" s="84" t="s">
        <v>1376</v>
      </c>
      <c r="C151" s="84">
        <v>3</v>
      </c>
      <c r="D151" s="118">
        <v>0.0072307241827864015</v>
      </c>
      <c r="E151" s="118">
        <v>1.9622114391106003</v>
      </c>
      <c r="F151" s="84" t="s">
        <v>1286</v>
      </c>
      <c r="G151" s="84" t="b">
        <v>0</v>
      </c>
      <c r="H151" s="84" t="b">
        <v>0</v>
      </c>
      <c r="I151" s="84" t="b">
        <v>0</v>
      </c>
      <c r="J151" s="84" t="b">
        <v>0</v>
      </c>
      <c r="K151" s="84" t="b">
        <v>0</v>
      </c>
      <c r="L151" s="84" t="b">
        <v>0</v>
      </c>
    </row>
    <row r="152" spans="1:12" ht="15">
      <c r="A152" s="84" t="s">
        <v>298</v>
      </c>
      <c r="B152" s="84" t="s">
        <v>236</v>
      </c>
      <c r="C152" s="84">
        <v>2</v>
      </c>
      <c r="D152" s="118">
        <v>0.0060349052647703455</v>
      </c>
      <c r="E152" s="118">
        <v>1.5642714304385628</v>
      </c>
      <c r="F152" s="84" t="s">
        <v>1286</v>
      </c>
      <c r="G152" s="84" t="b">
        <v>0</v>
      </c>
      <c r="H152" s="84" t="b">
        <v>0</v>
      </c>
      <c r="I152" s="84" t="b">
        <v>0</v>
      </c>
      <c r="J152" s="84" t="b">
        <v>0</v>
      </c>
      <c r="K152" s="84" t="b">
        <v>0</v>
      </c>
      <c r="L152" s="84" t="b">
        <v>0</v>
      </c>
    </row>
    <row r="153" spans="1:12" ht="15">
      <c r="A153" s="84" t="s">
        <v>236</v>
      </c>
      <c r="B153" s="84" t="s">
        <v>294</v>
      </c>
      <c r="C153" s="84">
        <v>2</v>
      </c>
      <c r="D153" s="118">
        <v>0.0060349052647703455</v>
      </c>
      <c r="E153" s="118">
        <v>1.7403626894942439</v>
      </c>
      <c r="F153" s="84" t="s">
        <v>1286</v>
      </c>
      <c r="G153" s="84" t="b">
        <v>0</v>
      </c>
      <c r="H153" s="84" t="b">
        <v>0</v>
      </c>
      <c r="I153" s="84" t="b">
        <v>0</v>
      </c>
      <c r="J153" s="84" t="b">
        <v>0</v>
      </c>
      <c r="K153" s="84" t="b">
        <v>0</v>
      </c>
      <c r="L153" s="84" t="b">
        <v>0</v>
      </c>
    </row>
    <row r="154" spans="1:12" ht="15">
      <c r="A154" s="84" t="s">
        <v>294</v>
      </c>
      <c r="B154" s="84" t="s">
        <v>229</v>
      </c>
      <c r="C154" s="84">
        <v>2</v>
      </c>
      <c r="D154" s="118">
        <v>0.0060349052647703455</v>
      </c>
      <c r="E154" s="118">
        <v>1.9622114391106003</v>
      </c>
      <c r="F154" s="84" t="s">
        <v>1286</v>
      </c>
      <c r="G154" s="84" t="b">
        <v>0</v>
      </c>
      <c r="H154" s="84" t="b">
        <v>0</v>
      </c>
      <c r="I154" s="84" t="b">
        <v>0</v>
      </c>
      <c r="J154" s="84" t="b">
        <v>0</v>
      </c>
      <c r="K154" s="84" t="b">
        <v>0</v>
      </c>
      <c r="L154" s="84" t="b">
        <v>0</v>
      </c>
    </row>
    <row r="155" spans="1:12" ht="15">
      <c r="A155" s="84" t="s">
        <v>1589</v>
      </c>
      <c r="B155" s="84" t="s">
        <v>1372</v>
      </c>
      <c r="C155" s="84">
        <v>2</v>
      </c>
      <c r="D155" s="118">
        <v>0.0060349052647703455</v>
      </c>
      <c r="E155" s="118">
        <v>1.3979400086720377</v>
      </c>
      <c r="F155" s="84" t="s">
        <v>1286</v>
      </c>
      <c r="G155" s="84" t="b">
        <v>0</v>
      </c>
      <c r="H155" s="84" t="b">
        <v>0</v>
      </c>
      <c r="I155" s="84" t="b">
        <v>0</v>
      </c>
      <c r="J155" s="84" t="b">
        <v>1</v>
      </c>
      <c r="K155" s="84" t="b">
        <v>0</v>
      </c>
      <c r="L155" s="84" t="b">
        <v>0</v>
      </c>
    </row>
    <row r="156" spans="1:12" ht="15">
      <c r="A156" s="84" t="s">
        <v>1375</v>
      </c>
      <c r="B156" s="84" t="s">
        <v>295</v>
      </c>
      <c r="C156" s="84">
        <v>2</v>
      </c>
      <c r="D156" s="118">
        <v>0.0060349052647703455</v>
      </c>
      <c r="E156" s="118">
        <v>1.4393326938302626</v>
      </c>
      <c r="F156" s="84" t="s">
        <v>1286</v>
      </c>
      <c r="G156" s="84" t="b">
        <v>0</v>
      </c>
      <c r="H156" s="84" t="b">
        <v>0</v>
      </c>
      <c r="I156" s="84" t="b">
        <v>0</v>
      </c>
      <c r="J156" s="84" t="b">
        <v>0</v>
      </c>
      <c r="K156" s="84" t="b">
        <v>0</v>
      </c>
      <c r="L156" s="84" t="b">
        <v>0</v>
      </c>
    </row>
    <row r="157" spans="1:12" ht="15">
      <c r="A157" s="84" t="s">
        <v>234</v>
      </c>
      <c r="B157" s="84" t="s">
        <v>289</v>
      </c>
      <c r="C157" s="84">
        <v>2</v>
      </c>
      <c r="D157" s="118">
        <v>0.0060349052647703455</v>
      </c>
      <c r="E157" s="118">
        <v>1.661181443446619</v>
      </c>
      <c r="F157" s="84" t="s">
        <v>1286</v>
      </c>
      <c r="G157" s="84" t="b">
        <v>0</v>
      </c>
      <c r="H157" s="84" t="b">
        <v>0</v>
      </c>
      <c r="I157" s="84" t="b">
        <v>0</v>
      </c>
      <c r="J157" s="84" t="b">
        <v>0</v>
      </c>
      <c r="K157" s="84" t="b">
        <v>0</v>
      </c>
      <c r="L157" s="84" t="b">
        <v>0</v>
      </c>
    </row>
    <row r="158" spans="1:12" ht="15">
      <c r="A158" s="84" t="s">
        <v>289</v>
      </c>
      <c r="B158" s="84" t="s">
        <v>288</v>
      </c>
      <c r="C158" s="84">
        <v>2</v>
      </c>
      <c r="D158" s="118">
        <v>0.0060349052647703455</v>
      </c>
      <c r="E158" s="118">
        <v>1.9622114391106003</v>
      </c>
      <c r="F158" s="84" t="s">
        <v>1286</v>
      </c>
      <c r="G158" s="84" t="b">
        <v>0</v>
      </c>
      <c r="H158" s="84" t="b">
        <v>0</v>
      </c>
      <c r="I158" s="84" t="b">
        <v>0</v>
      </c>
      <c r="J158" s="84" t="b">
        <v>0</v>
      </c>
      <c r="K158" s="84" t="b">
        <v>0</v>
      </c>
      <c r="L158" s="84" t="b">
        <v>0</v>
      </c>
    </row>
    <row r="159" spans="1:12" ht="15">
      <c r="A159" s="84" t="s">
        <v>288</v>
      </c>
      <c r="B159" s="84" t="s">
        <v>233</v>
      </c>
      <c r="C159" s="84">
        <v>2</v>
      </c>
      <c r="D159" s="118">
        <v>0.0060349052647703455</v>
      </c>
      <c r="E159" s="118">
        <v>1.9622114391106003</v>
      </c>
      <c r="F159" s="84" t="s">
        <v>1286</v>
      </c>
      <c r="G159" s="84" t="b">
        <v>0</v>
      </c>
      <c r="H159" s="84" t="b">
        <v>0</v>
      </c>
      <c r="I159" s="84" t="b">
        <v>0</v>
      </c>
      <c r="J159" s="84" t="b">
        <v>0</v>
      </c>
      <c r="K159" s="84" t="b">
        <v>0</v>
      </c>
      <c r="L159" s="84" t="b">
        <v>0</v>
      </c>
    </row>
    <row r="160" spans="1:12" ht="15">
      <c r="A160" s="84" t="s">
        <v>233</v>
      </c>
      <c r="B160" s="84" t="s">
        <v>287</v>
      </c>
      <c r="C160" s="84">
        <v>2</v>
      </c>
      <c r="D160" s="118">
        <v>0.0060349052647703455</v>
      </c>
      <c r="E160" s="118">
        <v>1.9622114391106003</v>
      </c>
      <c r="F160" s="84" t="s">
        <v>1286</v>
      </c>
      <c r="G160" s="84" t="b">
        <v>0</v>
      </c>
      <c r="H160" s="84" t="b">
        <v>0</v>
      </c>
      <c r="I160" s="84" t="b">
        <v>0</v>
      </c>
      <c r="J160" s="84" t="b">
        <v>0</v>
      </c>
      <c r="K160" s="84" t="b">
        <v>0</v>
      </c>
      <c r="L160" s="84" t="b">
        <v>0</v>
      </c>
    </row>
    <row r="161" spans="1:12" ht="15">
      <c r="A161" s="84" t="s">
        <v>287</v>
      </c>
      <c r="B161" s="84" t="s">
        <v>236</v>
      </c>
      <c r="C161" s="84">
        <v>2</v>
      </c>
      <c r="D161" s="118">
        <v>0.0060349052647703455</v>
      </c>
      <c r="E161" s="118">
        <v>1.7403626894942439</v>
      </c>
      <c r="F161" s="84" t="s">
        <v>1286</v>
      </c>
      <c r="G161" s="84" t="b">
        <v>0</v>
      </c>
      <c r="H161" s="84" t="b">
        <v>0</v>
      </c>
      <c r="I161" s="84" t="b">
        <v>0</v>
      </c>
      <c r="J161" s="84" t="b">
        <v>0</v>
      </c>
      <c r="K161" s="84" t="b">
        <v>0</v>
      </c>
      <c r="L161" s="84" t="b">
        <v>0</v>
      </c>
    </row>
    <row r="162" spans="1:12" ht="15">
      <c r="A162" s="84" t="s">
        <v>236</v>
      </c>
      <c r="B162" s="84" t="s">
        <v>232</v>
      </c>
      <c r="C162" s="84">
        <v>2</v>
      </c>
      <c r="D162" s="118">
        <v>0.0060349052647703455</v>
      </c>
      <c r="E162" s="118">
        <v>1.7403626894942439</v>
      </c>
      <c r="F162" s="84" t="s">
        <v>1286</v>
      </c>
      <c r="G162" s="84" t="b">
        <v>0</v>
      </c>
      <c r="H162" s="84" t="b">
        <v>0</v>
      </c>
      <c r="I162" s="84" t="b">
        <v>0</v>
      </c>
      <c r="J162" s="84" t="b">
        <v>0</v>
      </c>
      <c r="K162" s="84" t="b">
        <v>0</v>
      </c>
      <c r="L162" s="84" t="b">
        <v>0</v>
      </c>
    </row>
    <row r="163" spans="1:12" ht="15">
      <c r="A163" s="84" t="s">
        <v>232</v>
      </c>
      <c r="B163" s="84" t="s">
        <v>286</v>
      </c>
      <c r="C163" s="84">
        <v>2</v>
      </c>
      <c r="D163" s="118">
        <v>0.0060349052647703455</v>
      </c>
      <c r="E163" s="118">
        <v>2.1383026981662816</v>
      </c>
      <c r="F163" s="84" t="s">
        <v>1286</v>
      </c>
      <c r="G163" s="84" t="b">
        <v>0</v>
      </c>
      <c r="H163" s="84" t="b">
        <v>0</v>
      </c>
      <c r="I163" s="84" t="b">
        <v>0</v>
      </c>
      <c r="J163" s="84" t="b">
        <v>0</v>
      </c>
      <c r="K163" s="84" t="b">
        <v>0</v>
      </c>
      <c r="L163" s="84" t="b">
        <v>0</v>
      </c>
    </row>
    <row r="164" spans="1:12" ht="15">
      <c r="A164" s="84" t="s">
        <v>286</v>
      </c>
      <c r="B164" s="84" t="s">
        <v>285</v>
      </c>
      <c r="C164" s="84">
        <v>2</v>
      </c>
      <c r="D164" s="118">
        <v>0.0060349052647703455</v>
      </c>
      <c r="E164" s="118">
        <v>2.1383026981662816</v>
      </c>
      <c r="F164" s="84" t="s">
        <v>1286</v>
      </c>
      <c r="G164" s="84" t="b">
        <v>0</v>
      </c>
      <c r="H164" s="84" t="b">
        <v>0</v>
      </c>
      <c r="I164" s="84" t="b">
        <v>0</v>
      </c>
      <c r="J164" s="84" t="b">
        <v>0</v>
      </c>
      <c r="K164" s="84" t="b">
        <v>0</v>
      </c>
      <c r="L164" s="84" t="b">
        <v>0</v>
      </c>
    </row>
    <row r="165" spans="1:12" ht="15">
      <c r="A165" s="84" t="s">
        <v>1378</v>
      </c>
      <c r="B165" s="84" t="s">
        <v>1381</v>
      </c>
      <c r="C165" s="84">
        <v>2</v>
      </c>
      <c r="D165" s="118">
        <v>0.0060349052647703455</v>
      </c>
      <c r="E165" s="118">
        <v>1.3601514477826377</v>
      </c>
      <c r="F165" s="84" t="s">
        <v>1286</v>
      </c>
      <c r="G165" s="84" t="b">
        <v>0</v>
      </c>
      <c r="H165" s="84" t="b">
        <v>0</v>
      </c>
      <c r="I165" s="84" t="b">
        <v>0</v>
      </c>
      <c r="J165" s="84" t="b">
        <v>0</v>
      </c>
      <c r="K165" s="84" t="b">
        <v>0</v>
      </c>
      <c r="L165" s="84" t="b">
        <v>0</v>
      </c>
    </row>
    <row r="166" spans="1:12" ht="15">
      <c r="A166" s="84" t="s">
        <v>1381</v>
      </c>
      <c r="B166" s="84" t="s">
        <v>1579</v>
      </c>
      <c r="C166" s="84">
        <v>2</v>
      </c>
      <c r="D166" s="118">
        <v>0.0060349052647703455</v>
      </c>
      <c r="E166" s="118">
        <v>1.9622114391106003</v>
      </c>
      <c r="F166" s="84" t="s">
        <v>1286</v>
      </c>
      <c r="G166" s="84" t="b">
        <v>0</v>
      </c>
      <c r="H166" s="84" t="b">
        <v>0</v>
      </c>
      <c r="I166" s="84" t="b">
        <v>0</v>
      </c>
      <c r="J166" s="84" t="b">
        <v>0</v>
      </c>
      <c r="K166" s="84" t="b">
        <v>0</v>
      </c>
      <c r="L166" s="84" t="b">
        <v>0</v>
      </c>
    </row>
    <row r="167" spans="1:12" ht="15">
      <c r="A167" s="84" t="s">
        <v>1579</v>
      </c>
      <c r="B167" s="84" t="s">
        <v>1372</v>
      </c>
      <c r="C167" s="84">
        <v>2</v>
      </c>
      <c r="D167" s="118">
        <v>0.0060349052647703455</v>
      </c>
      <c r="E167" s="118">
        <v>1.3979400086720377</v>
      </c>
      <c r="F167" s="84" t="s">
        <v>1286</v>
      </c>
      <c r="G167" s="84" t="b">
        <v>0</v>
      </c>
      <c r="H167" s="84" t="b">
        <v>0</v>
      </c>
      <c r="I167" s="84" t="b">
        <v>0</v>
      </c>
      <c r="J167" s="84" t="b">
        <v>1</v>
      </c>
      <c r="K167" s="84" t="b">
        <v>0</v>
      </c>
      <c r="L167" s="84" t="b">
        <v>0</v>
      </c>
    </row>
    <row r="168" spans="1:12" ht="15">
      <c r="A168" s="84" t="s">
        <v>1370</v>
      </c>
      <c r="B168" s="84" t="s">
        <v>1576</v>
      </c>
      <c r="C168" s="84">
        <v>2</v>
      </c>
      <c r="D168" s="118">
        <v>0.0060349052647703455</v>
      </c>
      <c r="E168" s="118">
        <v>1.0776048578126698</v>
      </c>
      <c r="F168" s="84" t="s">
        <v>1286</v>
      </c>
      <c r="G168" s="84" t="b">
        <v>0</v>
      </c>
      <c r="H168" s="84" t="b">
        <v>0</v>
      </c>
      <c r="I168" s="84" t="b">
        <v>0</v>
      </c>
      <c r="J168" s="84" t="b">
        <v>0</v>
      </c>
      <c r="K168" s="84" t="b">
        <v>0</v>
      </c>
      <c r="L168" s="84" t="b">
        <v>0</v>
      </c>
    </row>
    <row r="169" spans="1:12" ht="15">
      <c r="A169" s="84" t="s">
        <v>1372</v>
      </c>
      <c r="B169" s="84" t="s">
        <v>1374</v>
      </c>
      <c r="C169" s="84">
        <v>10</v>
      </c>
      <c r="D169" s="118">
        <v>0.012098348337341632</v>
      </c>
      <c r="E169" s="118">
        <v>1.5010592622177514</v>
      </c>
      <c r="F169" s="84" t="s">
        <v>1287</v>
      </c>
      <c r="G169" s="84" t="b">
        <v>1</v>
      </c>
      <c r="H169" s="84" t="b">
        <v>0</v>
      </c>
      <c r="I169" s="84" t="b">
        <v>0</v>
      </c>
      <c r="J169" s="84" t="b">
        <v>0</v>
      </c>
      <c r="K169" s="84" t="b">
        <v>0</v>
      </c>
      <c r="L169" s="84" t="b">
        <v>0</v>
      </c>
    </row>
    <row r="170" spans="1:12" ht="15">
      <c r="A170" s="84" t="s">
        <v>1374</v>
      </c>
      <c r="B170" s="84" t="s">
        <v>1370</v>
      </c>
      <c r="C170" s="84">
        <v>10</v>
      </c>
      <c r="D170" s="118">
        <v>0.012098348337341632</v>
      </c>
      <c r="E170" s="118">
        <v>1.2223056612649226</v>
      </c>
      <c r="F170" s="84" t="s">
        <v>1287</v>
      </c>
      <c r="G170" s="84" t="b">
        <v>0</v>
      </c>
      <c r="H170" s="84" t="b">
        <v>0</v>
      </c>
      <c r="I170" s="84" t="b">
        <v>0</v>
      </c>
      <c r="J170" s="84" t="b">
        <v>0</v>
      </c>
      <c r="K170" s="84" t="b">
        <v>0</v>
      </c>
      <c r="L170" s="84" t="b">
        <v>0</v>
      </c>
    </row>
    <row r="171" spans="1:12" ht="15">
      <c r="A171" s="84" t="s">
        <v>226</v>
      </c>
      <c r="B171" s="84" t="s">
        <v>1376</v>
      </c>
      <c r="C171" s="84">
        <v>9</v>
      </c>
      <c r="D171" s="118">
        <v>0.012089147366715562</v>
      </c>
      <c r="E171" s="118">
        <v>1.1586365813955453</v>
      </c>
      <c r="F171" s="84" t="s">
        <v>1287</v>
      </c>
      <c r="G171" s="84" t="b">
        <v>0</v>
      </c>
      <c r="H171" s="84" t="b">
        <v>0</v>
      </c>
      <c r="I171" s="84" t="b">
        <v>0</v>
      </c>
      <c r="J171" s="84" t="b">
        <v>0</v>
      </c>
      <c r="K171" s="84" t="b">
        <v>0</v>
      </c>
      <c r="L171" s="84" t="b">
        <v>0</v>
      </c>
    </row>
    <row r="172" spans="1:12" ht="15">
      <c r="A172" s="84" t="s">
        <v>1376</v>
      </c>
      <c r="B172" s="84" t="s">
        <v>1377</v>
      </c>
      <c r="C172" s="84">
        <v>9</v>
      </c>
      <c r="D172" s="118">
        <v>0.012089147366715562</v>
      </c>
      <c r="E172" s="118">
        <v>1.5468167527784267</v>
      </c>
      <c r="F172" s="84" t="s">
        <v>1287</v>
      </c>
      <c r="G172" s="84" t="b">
        <v>0</v>
      </c>
      <c r="H172" s="84" t="b">
        <v>0</v>
      </c>
      <c r="I172" s="84" t="b">
        <v>0</v>
      </c>
      <c r="J172" s="84" t="b">
        <v>0</v>
      </c>
      <c r="K172" s="84" t="b">
        <v>0</v>
      </c>
      <c r="L172" s="84" t="b">
        <v>0</v>
      </c>
    </row>
    <row r="173" spans="1:12" ht="15">
      <c r="A173" s="84" t="s">
        <v>1377</v>
      </c>
      <c r="B173" s="84" t="s">
        <v>1371</v>
      </c>
      <c r="C173" s="84">
        <v>9</v>
      </c>
      <c r="D173" s="118">
        <v>0.012089147366715562</v>
      </c>
      <c r="E173" s="118">
        <v>1.5468167527784267</v>
      </c>
      <c r="F173" s="84" t="s">
        <v>1287</v>
      </c>
      <c r="G173" s="84" t="b">
        <v>0</v>
      </c>
      <c r="H173" s="84" t="b">
        <v>0</v>
      </c>
      <c r="I173" s="84" t="b">
        <v>0</v>
      </c>
      <c r="J173" s="84" t="b">
        <v>0</v>
      </c>
      <c r="K173" s="84" t="b">
        <v>0</v>
      </c>
      <c r="L173" s="84" t="b">
        <v>0</v>
      </c>
    </row>
    <row r="174" spans="1:12" ht="15">
      <c r="A174" s="84" t="s">
        <v>1371</v>
      </c>
      <c r="B174" s="84" t="s">
        <v>1370</v>
      </c>
      <c r="C174" s="84">
        <v>9</v>
      </c>
      <c r="D174" s="118">
        <v>0.012089147366715562</v>
      </c>
      <c r="E174" s="118">
        <v>1.2223056612649226</v>
      </c>
      <c r="F174" s="84" t="s">
        <v>1287</v>
      </c>
      <c r="G174" s="84" t="b">
        <v>0</v>
      </c>
      <c r="H174" s="84" t="b">
        <v>0</v>
      </c>
      <c r="I174" s="84" t="b">
        <v>0</v>
      </c>
      <c r="J174" s="84" t="b">
        <v>0</v>
      </c>
      <c r="K174" s="84" t="b">
        <v>0</v>
      </c>
      <c r="L174" s="84" t="b">
        <v>0</v>
      </c>
    </row>
    <row r="175" spans="1:12" ht="15">
      <c r="A175" s="84" t="s">
        <v>297</v>
      </c>
      <c r="B175" s="84" t="s">
        <v>296</v>
      </c>
      <c r="C175" s="84">
        <v>7</v>
      </c>
      <c r="D175" s="118">
        <v>0.011630108325644104</v>
      </c>
      <c r="E175" s="118">
        <v>1.6559612222034945</v>
      </c>
      <c r="F175" s="84" t="s">
        <v>1287</v>
      </c>
      <c r="G175" s="84" t="b">
        <v>0</v>
      </c>
      <c r="H175" s="84" t="b">
        <v>0</v>
      </c>
      <c r="I175" s="84" t="b">
        <v>0</v>
      </c>
      <c r="J175" s="84" t="b">
        <v>0</v>
      </c>
      <c r="K175" s="84" t="b">
        <v>0</v>
      </c>
      <c r="L175" s="84" t="b">
        <v>0</v>
      </c>
    </row>
    <row r="176" spans="1:12" ht="15">
      <c r="A176" s="84" t="s">
        <v>296</v>
      </c>
      <c r="B176" s="84" t="s">
        <v>295</v>
      </c>
      <c r="C176" s="84">
        <v>7</v>
      </c>
      <c r="D176" s="118">
        <v>0.011630108325644104</v>
      </c>
      <c r="E176" s="118">
        <v>1.4596665770595265</v>
      </c>
      <c r="F176" s="84" t="s">
        <v>1287</v>
      </c>
      <c r="G176" s="84" t="b">
        <v>0</v>
      </c>
      <c r="H176" s="84" t="b">
        <v>0</v>
      </c>
      <c r="I176" s="84" t="b">
        <v>0</v>
      </c>
      <c r="J176" s="84" t="b">
        <v>0</v>
      </c>
      <c r="K176" s="84" t="b">
        <v>0</v>
      </c>
      <c r="L176" s="84" t="b">
        <v>0</v>
      </c>
    </row>
    <row r="177" spans="1:12" ht="15">
      <c r="A177" s="84" t="s">
        <v>295</v>
      </c>
      <c r="B177" s="84" t="s">
        <v>1381</v>
      </c>
      <c r="C177" s="84">
        <v>7</v>
      </c>
      <c r="D177" s="118">
        <v>0.011630108325644104</v>
      </c>
      <c r="E177" s="118">
        <v>1.2633719319155583</v>
      </c>
      <c r="F177" s="84" t="s">
        <v>1287</v>
      </c>
      <c r="G177" s="84" t="b">
        <v>0</v>
      </c>
      <c r="H177" s="84" t="b">
        <v>0</v>
      </c>
      <c r="I177" s="84" t="b">
        <v>0</v>
      </c>
      <c r="J177" s="84" t="b">
        <v>0</v>
      </c>
      <c r="K177" s="84" t="b">
        <v>0</v>
      </c>
      <c r="L177" s="84" t="b">
        <v>0</v>
      </c>
    </row>
    <row r="178" spans="1:12" ht="15">
      <c r="A178" s="84" t="s">
        <v>1573</v>
      </c>
      <c r="B178" s="84" t="s">
        <v>1574</v>
      </c>
      <c r="C178" s="84">
        <v>7</v>
      </c>
      <c r="D178" s="118">
        <v>0.011630108325644104</v>
      </c>
      <c r="E178" s="118">
        <v>1.539977328248121</v>
      </c>
      <c r="F178" s="84" t="s">
        <v>1287</v>
      </c>
      <c r="G178" s="84" t="b">
        <v>0</v>
      </c>
      <c r="H178" s="84" t="b">
        <v>0</v>
      </c>
      <c r="I178" s="84" t="b">
        <v>0</v>
      </c>
      <c r="J178" s="84" t="b">
        <v>0</v>
      </c>
      <c r="K178" s="84" t="b">
        <v>0</v>
      </c>
      <c r="L178" s="84" t="b">
        <v>0</v>
      </c>
    </row>
    <row r="179" spans="1:12" ht="15">
      <c r="A179" s="84" t="s">
        <v>1574</v>
      </c>
      <c r="B179" s="84" t="s">
        <v>1575</v>
      </c>
      <c r="C179" s="84">
        <v>7</v>
      </c>
      <c r="D179" s="118">
        <v>0.011630108325644104</v>
      </c>
      <c r="E179" s="118">
        <v>1.539977328248121</v>
      </c>
      <c r="F179" s="84" t="s">
        <v>1287</v>
      </c>
      <c r="G179" s="84" t="b">
        <v>0</v>
      </c>
      <c r="H179" s="84" t="b">
        <v>0</v>
      </c>
      <c r="I179" s="84" t="b">
        <v>0</v>
      </c>
      <c r="J179" s="84" t="b">
        <v>0</v>
      </c>
      <c r="K179" s="84" t="b">
        <v>0</v>
      </c>
      <c r="L179" s="84" t="b">
        <v>0</v>
      </c>
    </row>
    <row r="180" spans="1:12" ht="15">
      <c r="A180" s="84" t="s">
        <v>1575</v>
      </c>
      <c r="B180" s="84" t="s">
        <v>1580</v>
      </c>
      <c r="C180" s="84">
        <v>5</v>
      </c>
      <c r="D180" s="118">
        <v>0.010437366525288618</v>
      </c>
      <c r="E180" s="118">
        <v>1.8020892578817327</v>
      </c>
      <c r="F180" s="84" t="s">
        <v>1287</v>
      </c>
      <c r="G180" s="84" t="b">
        <v>0</v>
      </c>
      <c r="H180" s="84" t="b">
        <v>0</v>
      </c>
      <c r="I180" s="84" t="b">
        <v>0</v>
      </c>
      <c r="J180" s="84" t="b">
        <v>0</v>
      </c>
      <c r="K180" s="84" t="b">
        <v>0</v>
      </c>
      <c r="L180" s="84" t="b">
        <v>0</v>
      </c>
    </row>
    <row r="181" spans="1:12" ht="15">
      <c r="A181" s="84" t="s">
        <v>1370</v>
      </c>
      <c r="B181" s="84" t="s">
        <v>1378</v>
      </c>
      <c r="C181" s="84">
        <v>5</v>
      </c>
      <c r="D181" s="118">
        <v>0.010437366525288618</v>
      </c>
      <c r="E181" s="118">
        <v>1.2223056612649226</v>
      </c>
      <c r="F181" s="84" t="s">
        <v>1287</v>
      </c>
      <c r="G181" s="84" t="b">
        <v>0</v>
      </c>
      <c r="H181" s="84" t="b">
        <v>0</v>
      </c>
      <c r="I181" s="84" t="b">
        <v>0</v>
      </c>
      <c r="J181" s="84" t="b">
        <v>0</v>
      </c>
      <c r="K181" s="84" t="b">
        <v>0</v>
      </c>
      <c r="L181" s="84" t="b">
        <v>0</v>
      </c>
    </row>
    <row r="182" spans="1:12" ht="15">
      <c r="A182" s="84" t="s">
        <v>231</v>
      </c>
      <c r="B182" s="84" t="s">
        <v>297</v>
      </c>
      <c r="C182" s="84">
        <v>5</v>
      </c>
      <c r="D182" s="118">
        <v>0.010437366525288618</v>
      </c>
      <c r="E182" s="118">
        <v>1.4218780161701268</v>
      </c>
      <c r="F182" s="84" t="s">
        <v>1287</v>
      </c>
      <c r="G182" s="84" t="b">
        <v>0</v>
      </c>
      <c r="H182" s="84" t="b">
        <v>0</v>
      </c>
      <c r="I182" s="84" t="b">
        <v>0</v>
      </c>
      <c r="J182" s="84" t="b">
        <v>0</v>
      </c>
      <c r="K182" s="84" t="b">
        <v>0</v>
      </c>
      <c r="L182" s="84" t="b">
        <v>0</v>
      </c>
    </row>
    <row r="183" spans="1:12" ht="15">
      <c r="A183" s="84" t="s">
        <v>226</v>
      </c>
      <c r="B183" s="84" t="s">
        <v>295</v>
      </c>
      <c r="C183" s="84">
        <v>4</v>
      </c>
      <c r="D183" s="118">
        <v>0.009480039144523097</v>
      </c>
      <c r="E183" s="118">
        <v>0.7193038875652826</v>
      </c>
      <c r="F183" s="84" t="s">
        <v>1287</v>
      </c>
      <c r="G183" s="84" t="b">
        <v>0</v>
      </c>
      <c r="H183" s="84" t="b">
        <v>0</v>
      </c>
      <c r="I183" s="84" t="b">
        <v>0</v>
      </c>
      <c r="J183" s="84" t="b">
        <v>0</v>
      </c>
      <c r="K183" s="84" t="b">
        <v>0</v>
      </c>
      <c r="L183" s="84" t="b">
        <v>0</v>
      </c>
    </row>
    <row r="184" spans="1:12" ht="15">
      <c r="A184" s="84" t="s">
        <v>295</v>
      </c>
      <c r="B184" s="84" t="s">
        <v>231</v>
      </c>
      <c r="C184" s="84">
        <v>4</v>
      </c>
      <c r="D184" s="118">
        <v>0.009480039144523097</v>
      </c>
      <c r="E184" s="118">
        <v>1.36275656405147</v>
      </c>
      <c r="F184" s="84" t="s">
        <v>1287</v>
      </c>
      <c r="G184" s="84" t="b">
        <v>0</v>
      </c>
      <c r="H184" s="84" t="b">
        <v>0</v>
      </c>
      <c r="I184" s="84" t="b">
        <v>0</v>
      </c>
      <c r="J184" s="84" t="b">
        <v>0</v>
      </c>
      <c r="K184" s="84" t="b">
        <v>0</v>
      </c>
      <c r="L184" s="84" t="b">
        <v>0</v>
      </c>
    </row>
    <row r="185" spans="1:12" ht="15">
      <c r="A185" s="84" t="s">
        <v>231</v>
      </c>
      <c r="B185" s="84" t="s">
        <v>300</v>
      </c>
      <c r="C185" s="84">
        <v>4</v>
      </c>
      <c r="D185" s="118">
        <v>0.009480039144523097</v>
      </c>
      <c r="E185" s="118">
        <v>1.4218780161701268</v>
      </c>
      <c r="F185" s="84" t="s">
        <v>1287</v>
      </c>
      <c r="G185" s="84" t="b">
        <v>0</v>
      </c>
      <c r="H185" s="84" t="b">
        <v>0</v>
      </c>
      <c r="I185" s="84" t="b">
        <v>0</v>
      </c>
      <c r="J185" s="84" t="b">
        <v>0</v>
      </c>
      <c r="K185" s="84" t="b">
        <v>0</v>
      </c>
      <c r="L185" s="84" t="b">
        <v>0</v>
      </c>
    </row>
    <row r="186" spans="1:12" ht="15">
      <c r="A186" s="84" t="s">
        <v>300</v>
      </c>
      <c r="B186" s="84" t="s">
        <v>299</v>
      </c>
      <c r="C186" s="84">
        <v>4</v>
      </c>
      <c r="D186" s="118">
        <v>0.009480039144523097</v>
      </c>
      <c r="E186" s="118">
        <v>1.8989992708897891</v>
      </c>
      <c r="F186" s="84" t="s">
        <v>1287</v>
      </c>
      <c r="G186" s="84" t="b">
        <v>0</v>
      </c>
      <c r="H186" s="84" t="b">
        <v>0</v>
      </c>
      <c r="I186" s="84" t="b">
        <v>0</v>
      </c>
      <c r="J186" s="84" t="b">
        <v>0</v>
      </c>
      <c r="K186" s="84" t="b">
        <v>0</v>
      </c>
      <c r="L186" s="84" t="b">
        <v>0</v>
      </c>
    </row>
    <row r="187" spans="1:12" ht="15">
      <c r="A187" s="84" t="s">
        <v>299</v>
      </c>
      <c r="B187" s="84" t="s">
        <v>235</v>
      </c>
      <c r="C187" s="84">
        <v>4</v>
      </c>
      <c r="D187" s="118">
        <v>0.009480039144523097</v>
      </c>
      <c r="E187" s="118">
        <v>1.8989992708897891</v>
      </c>
      <c r="F187" s="84" t="s">
        <v>1287</v>
      </c>
      <c r="G187" s="84" t="b">
        <v>0</v>
      </c>
      <c r="H187" s="84" t="b">
        <v>0</v>
      </c>
      <c r="I187" s="84" t="b">
        <v>0</v>
      </c>
      <c r="J187" s="84" t="b">
        <v>0</v>
      </c>
      <c r="K187" s="84" t="b">
        <v>0</v>
      </c>
      <c r="L187" s="84" t="b">
        <v>0</v>
      </c>
    </row>
    <row r="188" spans="1:12" ht="15">
      <c r="A188" s="84" t="s">
        <v>235</v>
      </c>
      <c r="B188" s="84" t="s">
        <v>298</v>
      </c>
      <c r="C188" s="84">
        <v>4</v>
      </c>
      <c r="D188" s="118">
        <v>0.009480039144523097</v>
      </c>
      <c r="E188" s="118">
        <v>1.8989992708897891</v>
      </c>
      <c r="F188" s="84" t="s">
        <v>1287</v>
      </c>
      <c r="G188" s="84" t="b">
        <v>0</v>
      </c>
      <c r="H188" s="84" t="b">
        <v>0</v>
      </c>
      <c r="I188" s="84" t="b">
        <v>0</v>
      </c>
      <c r="J188" s="84" t="b">
        <v>0</v>
      </c>
      <c r="K188" s="84" t="b">
        <v>0</v>
      </c>
      <c r="L188" s="84" t="b">
        <v>0</v>
      </c>
    </row>
    <row r="189" spans="1:12" ht="15">
      <c r="A189" s="84" t="s">
        <v>298</v>
      </c>
      <c r="B189" s="84" t="s">
        <v>236</v>
      </c>
      <c r="C189" s="84">
        <v>4</v>
      </c>
      <c r="D189" s="118">
        <v>0.009480039144523097</v>
      </c>
      <c r="E189" s="118">
        <v>1.8020892578817327</v>
      </c>
      <c r="F189" s="84" t="s">
        <v>1287</v>
      </c>
      <c r="G189" s="84" t="b">
        <v>0</v>
      </c>
      <c r="H189" s="84" t="b">
        <v>0</v>
      </c>
      <c r="I189" s="84" t="b">
        <v>0</v>
      </c>
      <c r="J189" s="84" t="b">
        <v>0</v>
      </c>
      <c r="K189" s="84" t="b">
        <v>0</v>
      </c>
      <c r="L189" s="84" t="b">
        <v>0</v>
      </c>
    </row>
    <row r="190" spans="1:12" ht="15">
      <c r="A190" s="84" t="s">
        <v>236</v>
      </c>
      <c r="B190" s="84" t="s">
        <v>294</v>
      </c>
      <c r="C190" s="84">
        <v>4</v>
      </c>
      <c r="D190" s="118">
        <v>0.009480039144523097</v>
      </c>
      <c r="E190" s="118">
        <v>1.8020892578817327</v>
      </c>
      <c r="F190" s="84" t="s">
        <v>1287</v>
      </c>
      <c r="G190" s="84" t="b">
        <v>0</v>
      </c>
      <c r="H190" s="84" t="b">
        <v>0</v>
      </c>
      <c r="I190" s="84" t="b">
        <v>0</v>
      </c>
      <c r="J190" s="84" t="b">
        <v>0</v>
      </c>
      <c r="K190" s="84" t="b">
        <v>0</v>
      </c>
      <c r="L190" s="84" t="b">
        <v>0</v>
      </c>
    </row>
    <row r="191" spans="1:12" ht="15">
      <c r="A191" s="84" t="s">
        <v>294</v>
      </c>
      <c r="B191" s="84" t="s">
        <v>229</v>
      </c>
      <c r="C191" s="84">
        <v>4</v>
      </c>
      <c r="D191" s="118">
        <v>0.009480039144523097</v>
      </c>
      <c r="E191" s="118">
        <v>1.8989992708897891</v>
      </c>
      <c r="F191" s="84" t="s">
        <v>1287</v>
      </c>
      <c r="G191" s="84" t="b">
        <v>0</v>
      </c>
      <c r="H191" s="84" t="b">
        <v>0</v>
      </c>
      <c r="I191" s="84" t="b">
        <v>0</v>
      </c>
      <c r="J191" s="84" t="b">
        <v>0</v>
      </c>
      <c r="K191" s="84" t="b">
        <v>0</v>
      </c>
      <c r="L191" s="84" t="b">
        <v>0</v>
      </c>
    </row>
    <row r="192" spans="1:12" ht="15">
      <c r="A192" s="84" t="s">
        <v>229</v>
      </c>
      <c r="B192" s="84" t="s">
        <v>1583</v>
      </c>
      <c r="C192" s="84">
        <v>4</v>
      </c>
      <c r="D192" s="118">
        <v>0.009480039144523097</v>
      </c>
      <c r="E192" s="118">
        <v>1.8989992708897891</v>
      </c>
      <c r="F192" s="84" t="s">
        <v>1287</v>
      </c>
      <c r="G192" s="84" t="b">
        <v>0</v>
      </c>
      <c r="H192" s="84" t="b">
        <v>0</v>
      </c>
      <c r="I192" s="84" t="b">
        <v>0</v>
      </c>
      <c r="J192" s="84" t="b">
        <v>0</v>
      </c>
      <c r="K192" s="84" t="b">
        <v>0</v>
      </c>
      <c r="L192" s="84" t="b">
        <v>0</v>
      </c>
    </row>
    <row r="193" spans="1:12" ht="15">
      <c r="A193" s="84" t="s">
        <v>289</v>
      </c>
      <c r="B193" s="84" t="s">
        <v>288</v>
      </c>
      <c r="C193" s="84">
        <v>4</v>
      </c>
      <c r="D193" s="118">
        <v>0.009480039144523097</v>
      </c>
      <c r="E193" s="118">
        <v>1.8989992708897891</v>
      </c>
      <c r="F193" s="84" t="s">
        <v>1287</v>
      </c>
      <c r="G193" s="84" t="b">
        <v>0</v>
      </c>
      <c r="H193" s="84" t="b">
        <v>0</v>
      </c>
      <c r="I193" s="84" t="b">
        <v>0</v>
      </c>
      <c r="J193" s="84" t="b">
        <v>0</v>
      </c>
      <c r="K193" s="84" t="b">
        <v>0</v>
      </c>
      <c r="L193" s="84" t="b">
        <v>0</v>
      </c>
    </row>
    <row r="194" spans="1:12" ht="15">
      <c r="A194" s="84" t="s">
        <v>1370</v>
      </c>
      <c r="B194" s="84" t="s">
        <v>1379</v>
      </c>
      <c r="C194" s="84">
        <v>4</v>
      </c>
      <c r="D194" s="118">
        <v>0.009480039144523097</v>
      </c>
      <c r="E194" s="118">
        <v>1.2223056612649226</v>
      </c>
      <c r="F194" s="84" t="s">
        <v>1287</v>
      </c>
      <c r="G194" s="84" t="b">
        <v>0</v>
      </c>
      <c r="H194" s="84" t="b">
        <v>0</v>
      </c>
      <c r="I194" s="84" t="b">
        <v>0</v>
      </c>
      <c r="J194" s="84" t="b">
        <v>0</v>
      </c>
      <c r="K194" s="84" t="b">
        <v>0</v>
      </c>
      <c r="L194" s="84" t="b">
        <v>0</v>
      </c>
    </row>
    <row r="195" spans="1:12" ht="15">
      <c r="A195" s="84" t="s">
        <v>1370</v>
      </c>
      <c r="B195" s="84" t="s">
        <v>1375</v>
      </c>
      <c r="C195" s="84">
        <v>4</v>
      </c>
      <c r="D195" s="118">
        <v>0.009480039144523097</v>
      </c>
      <c r="E195" s="118">
        <v>1.2223056612649226</v>
      </c>
      <c r="F195" s="84" t="s">
        <v>1287</v>
      </c>
      <c r="G195" s="84" t="b">
        <v>0</v>
      </c>
      <c r="H195" s="84" t="b">
        <v>0</v>
      </c>
      <c r="I195" s="84" t="b">
        <v>0</v>
      </c>
      <c r="J195" s="84" t="b">
        <v>0</v>
      </c>
      <c r="K195" s="84" t="b">
        <v>0</v>
      </c>
      <c r="L195" s="84" t="b">
        <v>0</v>
      </c>
    </row>
    <row r="196" spans="1:12" ht="15">
      <c r="A196" s="84" t="s">
        <v>1381</v>
      </c>
      <c r="B196" s="84" t="s">
        <v>1581</v>
      </c>
      <c r="C196" s="84">
        <v>4</v>
      </c>
      <c r="D196" s="118">
        <v>0.009480039144523097</v>
      </c>
      <c r="E196" s="118">
        <v>1.4596665770595265</v>
      </c>
      <c r="F196" s="84" t="s">
        <v>1287</v>
      </c>
      <c r="G196" s="84" t="b">
        <v>0</v>
      </c>
      <c r="H196" s="84" t="b">
        <v>0</v>
      </c>
      <c r="I196" s="84" t="b">
        <v>0</v>
      </c>
      <c r="J196" s="84" t="b">
        <v>0</v>
      </c>
      <c r="K196" s="84" t="b">
        <v>0</v>
      </c>
      <c r="L196" s="84" t="b">
        <v>0</v>
      </c>
    </row>
    <row r="197" spans="1:12" ht="15">
      <c r="A197" s="84" t="s">
        <v>1581</v>
      </c>
      <c r="B197" s="84" t="s">
        <v>1584</v>
      </c>
      <c r="C197" s="84">
        <v>4</v>
      </c>
      <c r="D197" s="118">
        <v>0.009480039144523097</v>
      </c>
      <c r="E197" s="118">
        <v>1.8989992708897891</v>
      </c>
      <c r="F197" s="84" t="s">
        <v>1287</v>
      </c>
      <c r="G197" s="84" t="b">
        <v>0</v>
      </c>
      <c r="H197" s="84" t="b">
        <v>0</v>
      </c>
      <c r="I197" s="84" t="b">
        <v>0</v>
      </c>
      <c r="J197" s="84" t="b">
        <v>0</v>
      </c>
      <c r="K197" s="84" t="b">
        <v>0</v>
      </c>
      <c r="L197" s="84" t="b">
        <v>0</v>
      </c>
    </row>
    <row r="198" spans="1:12" ht="15">
      <c r="A198" s="84" t="s">
        <v>1584</v>
      </c>
      <c r="B198" s="84" t="s">
        <v>226</v>
      </c>
      <c r="C198" s="84">
        <v>4</v>
      </c>
      <c r="D198" s="118">
        <v>0.009480039144523097</v>
      </c>
      <c r="E198" s="118">
        <v>1.597969275225808</v>
      </c>
      <c r="F198" s="84" t="s">
        <v>1287</v>
      </c>
      <c r="G198" s="84" t="b">
        <v>0</v>
      </c>
      <c r="H198" s="84" t="b">
        <v>0</v>
      </c>
      <c r="I198" s="84" t="b">
        <v>0</v>
      </c>
      <c r="J198" s="84" t="b">
        <v>0</v>
      </c>
      <c r="K198" s="84" t="b">
        <v>0</v>
      </c>
      <c r="L198" s="84" t="b">
        <v>0</v>
      </c>
    </row>
    <row r="199" spans="1:12" ht="15">
      <c r="A199" s="84" t="s">
        <v>226</v>
      </c>
      <c r="B199" s="84" t="s">
        <v>1585</v>
      </c>
      <c r="C199" s="84">
        <v>4</v>
      </c>
      <c r="D199" s="118">
        <v>0.009480039144523097</v>
      </c>
      <c r="E199" s="118">
        <v>1.1586365813955453</v>
      </c>
      <c r="F199" s="84" t="s">
        <v>1287</v>
      </c>
      <c r="G199" s="84" t="b">
        <v>0</v>
      </c>
      <c r="H199" s="84" t="b">
        <v>0</v>
      </c>
      <c r="I199" s="84" t="b">
        <v>0</v>
      </c>
      <c r="J199" s="84" t="b">
        <v>0</v>
      </c>
      <c r="K199" s="84" t="b">
        <v>0</v>
      </c>
      <c r="L199" s="84" t="b">
        <v>0</v>
      </c>
    </row>
    <row r="200" spans="1:12" ht="15">
      <c r="A200" s="84" t="s">
        <v>1585</v>
      </c>
      <c r="B200" s="84" t="s">
        <v>1573</v>
      </c>
      <c r="C200" s="84">
        <v>4</v>
      </c>
      <c r="D200" s="118">
        <v>0.009480039144523097</v>
      </c>
      <c r="E200" s="118">
        <v>1.597969275225808</v>
      </c>
      <c r="F200" s="84" t="s">
        <v>1287</v>
      </c>
      <c r="G200" s="84" t="b">
        <v>0</v>
      </c>
      <c r="H200" s="84" t="b">
        <v>0</v>
      </c>
      <c r="I200" s="84" t="b">
        <v>0</v>
      </c>
      <c r="J200" s="84" t="b">
        <v>0</v>
      </c>
      <c r="K200" s="84" t="b">
        <v>0</v>
      </c>
      <c r="L200" s="84" t="b">
        <v>0</v>
      </c>
    </row>
    <row r="201" spans="1:12" ht="15">
      <c r="A201" s="84" t="s">
        <v>287</v>
      </c>
      <c r="B201" s="84" t="s">
        <v>289</v>
      </c>
      <c r="C201" s="84">
        <v>3</v>
      </c>
      <c r="D201" s="118">
        <v>0.008202787987619435</v>
      </c>
      <c r="E201" s="118">
        <v>1.7740605342814892</v>
      </c>
      <c r="F201" s="84" t="s">
        <v>1287</v>
      </c>
      <c r="G201" s="84" t="b">
        <v>0</v>
      </c>
      <c r="H201" s="84" t="b">
        <v>0</v>
      </c>
      <c r="I201" s="84" t="b">
        <v>0</v>
      </c>
      <c r="J201" s="84" t="b">
        <v>0</v>
      </c>
      <c r="K201" s="84" t="b">
        <v>0</v>
      </c>
      <c r="L201" s="84" t="b">
        <v>0</v>
      </c>
    </row>
    <row r="202" spans="1:12" ht="15">
      <c r="A202" s="84" t="s">
        <v>288</v>
      </c>
      <c r="B202" s="84" t="s">
        <v>234</v>
      </c>
      <c r="C202" s="84">
        <v>3</v>
      </c>
      <c r="D202" s="118">
        <v>0.008202787987619435</v>
      </c>
      <c r="E202" s="118">
        <v>1.7740605342814892</v>
      </c>
      <c r="F202" s="84" t="s">
        <v>1287</v>
      </c>
      <c r="G202" s="84" t="b">
        <v>0</v>
      </c>
      <c r="H202" s="84" t="b">
        <v>0</v>
      </c>
      <c r="I202" s="84" t="b">
        <v>0</v>
      </c>
      <c r="J202" s="84" t="b">
        <v>0</v>
      </c>
      <c r="K202" s="84" t="b">
        <v>0</v>
      </c>
      <c r="L202" s="84" t="b">
        <v>0</v>
      </c>
    </row>
    <row r="203" spans="1:12" ht="15">
      <c r="A203" s="84" t="s">
        <v>234</v>
      </c>
      <c r="B203" s="84" t="s">
        <v>1384</v>
      </c>
      <c r="C203" s="84">
        <v>3</v>
      </c>
      <c r="D203" s="118">
        <v>0.008202787987619435</v>
      </c>
      <c r="E203" s="118">
        <v>1.5310224855951948</v>
      </c>
      <c r="F203" s="84" t="s">
        <v>1287</v>
      </c>
      <c r="G203" s="84" t="b">
        <v>0</v>
      </c>
      <c r="H203" s="84" t="b">
        <v>0</v>
      </c>
      <c r="I203" s="84" t="b">
        <v>0</v>
      </c>
      <c r="J203" s="84" t="b">
        <v>0</v>
      </c>
      <c r="K203" s="84" t="b">
        <v>0</v>
      </c>
      <c r="L203" s="84" t="b">
        <v>0</v>
      </c>
    </row>
    <row r="204" spans="1:12" ht="15">
      <c r="A204" s="84" t="s">
        <v>1384</v>
      </c>
      <c r="B204" s="84" t="s">
        <v>1587</v>
      </c>
      <c r="C204" s="84">
        <v>3</v>
      </c>
      <c r="D204" s="118">
        <v>0.008202787987619435</v>
      </c>
      <c r="E204" s="118">
        <v>1.7229080118341078</v>
      </c>
      <c r="F204" s="84" t="s">
        <v>1287</v>
      </c>
      <c r="G204" s="84" t="b">
        <v>0</v>
      </c>
      <c r="H204" s="84" t="b">
        <v>0</v>
      </c>
      <c r="I204" s="84" t="b">
        <v>0</v>
      </c>
      <c r="J204" s="84" t="b">
        <v>0</v>
      </c>
      <c r="K204" s="84" t="b">
        <v>0</v>
      </c>
      <c r="L204" s="84" t="b">
        <v>0</v>
      </c>
    </row>
    <row r="205" spans="1:12" ht="15">
      <c r="A205" s="84" t="s">
        <v>1587</v>
      </c>
      <c r="B205" s="84" t="s">
        <v>1578</v>
      </c>
      <c r="C205" s="84">
        <v>3</v>
      </c>
      <c r="D205" s="118">
        <v>0.008202787987619435</v>
      </c>
      <c r="E205" s="118">
        <v>1.8020892578817327</v>
      </c>
      <c r="F205" s="84" t="s">
        <v>1287</v>
      </c>
      <c r="G205" s="84" t="b">
        <v>0</v>
      </c>
      <c r="H205" s="84" t="b">
        <v>0</v>
      </c>
      <c r="I205" s="84" t="b">
        <v>0</v>
      </c>
      <c r="J205" s="84" t="b">
        <v>0</v>
      </c>
      <c r="K205" s="84" t="b">
        <v>0</v>
      </c>
      <c r="L205" s="84" t="b">
        <v>0</v>
      </c>
    </row>
    <row r="206" spans="1:12" ht="15">
      <c r="A206" s="84" t="s">
        <v>1590</v>
      </c>
      <c r="B206" s="84" t="s">
        <v>1591</v>
      </c>
      <c r="C206" s="84">
        <v>3</v>
      </c>
      <c r="D206" s="118">
        <v>0.008202787987619435</v>
      </c>
      <c r="E206" s="118">
        <v>2.023938007498089</v>
      </c>
      <c r="F206" s="84" t="s">
        <v>1287</v>
      </c>
      <c r="G206" s="84" t="b">
        <v>0</v>
      </c>
      <c r="H206" s="84" t="b">
        <v>0</v>
      </c>
      <c r="I206" s="84" t="b">
        <v>0</v>
      </c>
      <c r="J206" s="84" t="b">
        <v>0</v>
      </c>
      <c r="K206" s="84" t="b">
        <v>0</v>
      </c>
      <c r="L206" s="84" t="b">
        <v>0</v>
      </c>
    </row>
    <row r="207" spans="1:12" ht="15">
      <c r="A207" s="84" t="s">
        <v>1591</v>
      </c>
      <c r="B207" s="84" t="s">
        <v>1592</v>
      </c>
      <c r="C207" s="84">
        <v>3</v>
      </c>
      <c r="D207" s="118">
        <v>0.008202787987619435</v>
      </c>
      <c r="E207" s="118">
        <v>2.023938007498089</v>
      </c>
      <c r="F207" s="84" t="s">
        <v>1287</v>
      </c>
      <c r="G207" s="84" t="b">
        <v>0</v>
      </c>
      <c r="H207" s="84" t="b">
        <v>0</v>
      </c>
      <c r="I207" s="84" t="b">
        <v>0</v>
      </c>
      <c r="J207" s="84" t="b">
        <v>0</v>
      </c>
      <c r="K207" s="84" t="b">
        <v>0</v>
      </c>
      <c r="L207" s="84" t="b">
        <v>0</v>
      </c>
    </row>
    <row r="208" spans="1:12" ht="15">
      <c r="A208" s="84" t="s">
        <v>1378</v>
      </c>
      <c r="B208" s="84" t="s">
        <v>1381</v>
      </c>
      <c r="C208" s="84">
        <v>3</v>
      </c>
      <c r="D208" s="118">
        <v>0.008202787987619435</v>
      </c>
      <c r="E208" s="118">
        <v>1.2378178274431701</v>
      </c>
      <c r="F208" s="84" t="s">
        <v>1287</v>
      </c>
      <c r="G208" s="84" t="b">
        <v>0</v>
      </c>
      <c r="H208" s="84" t="b">
        <v>0</v>
      </c>
      <c r="I208" s="84" t="b">
        <v>0</v>
      </c>
      <c r="J208" s="84" t="b">
        <v>0</v>
      </c>
      <c r="K208" s="84" t="b">
        <v>0</v>
      </c>
      <c r="L208" s="84" t="b">
        <v>0</v>
      </c>
    </row>
    <row r="209" spans="1:12" ht="15">
      <c r="A209" s="84" t="s">
        <v>1381</v>
      </c>
      <c r="B209" s="84" t="s">
        <v>1579</v>
      </c>
      <c r="C209" s="84">
        <v>3</v>
      </c>
      <c r="D209" s="118">
        <v>0.008202787987619435</v>
      </c>
      <c r="E209" s="118">
        <v>1.4596665770595265</v>
      </c>
      <c r="F209" s="84" t="s">
        <v>1287</v>
      </c>
      <c r="G209" s="84" t="b">
        <v>0</v>
      </c>
      <c r="H209" s="84" t="b">
        <v>0</v>
      </c>
      <c r="I209" s="84" t="b">
        <v>0</v>
      </c>
      <c r="J209" s="84" t="b">
        <v>0</v>
      </c>
      <c r="K209" s="84" t="b">
        <v>0</v>
      </c>
      <c r="L209" s="84" t="b">
        <v>0</v>
      </c>
    </row>
    <row r="210" spans="1:12" ht="15">
      <c r="A210" s="84" t="s">
        <v>1579</v>
      </c>
      <c r="B210" s="84" t="s">
        <v>1372</v>
      </c>
      <c r="C210" s="84">
        <v>3</v>
      </c>
      <c r="D210" s="118">
        <v>0.008202787987619435</v>
      </c>
      <c r="E210" s="118">
        <v>1.5010592622177514</v>
      </c>
      <c r="F210" s="84" t="s">
        <v>1287</v>
      </c>
      <c r="G210" s="84" t="b">
        <v>0</v>
      </c>
      <c r="H210" s="84" t="b">
        <v>0</v>
      </c>
      <c r="I210" s="84" t="b">
        <v>0</v>
      </c>
      <c r="J210" s="84" t="b">
        <v>1</v>
      </c>
      <c r="K210" s="84" t="b">
        <v>0</v>
      </c>
      <c r="L210" s="84" t="b">
        <v>0</v>
      </c>
    </row>
    <row r="211" spans="1:12" ht="15">
      <c r="A211" s="84" t="s">
        <v>1370</v>
      </c>
      <c r="B211" s="84" t="s">
        <v>1586</v>
      </c>
      <c r="C211" s="84">
        <v>3</v>
      </c>
      <c r="D211" s="118">
        <v>0.008202787987619435</v>
      </c>
      <c r="E211" s="118">
        <v>1.2223056612649226</v>
      </c>
      <c r="F211" s="84" t="s">
        <v>1287</v>
      </c>
      <c r="G211" s="84" t="b">
        <v>0</v>
      </c>
      <c r="H211" s="84" t="b">
        <v>0</v>
      </c>
      <c r="I211" s="84" t="b">
        <v>0</v>
      </c>
      <c r="J211" s="84" t="b">
        <v>0</v>
      </c>
      <c r="K211" s="84" t="b">
        <v>0</v>
      </c>
      <c r="L211" s="84" t="b">
        <v>0</v>
      </c>
    </row>
    <row r="212" spans="1:12" ht="15">
      <c r="A212" s="84" t="s">
        <v>1381</v>
      </c>
      <c r="B212" s="84" t="s">
        <v>226</v>
      </c>
      <c r="C212" s="84">
        <v>3</v>
      </c>
      <c r="D212" s="118">
        <v>0.008202787987619435</v>
      </c>
      <c r="E212" s="118">
        <v>1.0336978447872454</v>
      </c>
      <c r="F212" s="84" t="s">
        <v>1287</v>
      </c>
      <c r="G212" s="84" t="b">
        <v>0</v>
      </c>
      <c r="H212" s="84" t="b">
        <v>0</v>
      </c>
      <c r="I212" s="84" t="b">
        <v>0</v>
      </c>
      <c r="J212" s="84" t="b">
        <v>0</v>
      </c>
      <c r="K212" s="84" t="b">
        <v>0</v>
      </c>
      <c r="L212" s="84" t="b">
        <v>0</v>
      </c>
    </row>
    <row r="213" spans="1:12" ht="15">
      <c r="A213" s="84" t="s">
        <v>226</v>
      </c>
      <c r="B213" s="84" t="s">
        <v>1573</v>
      </c>
      <c r="C213" s="84">
        <v>3</v>
      </c>
      <c r="D213" s="118">
        <v>0.008202787987619435</v>
      </c>
      <c r="E213" s="118">
        <v>0.7326678491232641</v>
      </c>
      <c r="F213" s="84" t="s">
        <v>1287</v>
      </c>
      <c r="G213" s="84" t="b">
        <v>0</v>
      </c>
      <c r="H213" s="84" t="b">
        <v>0</v>
      </c>
      <c r="I213" s="84" t="b">
        <v>0</v>
      </c>
      <c r="J213" s="84" t="b">
        <v>0</v>
      </c>
      <c r="K213" s="84" t="b">
        <v>0</v>
      </c>
      <c r="L213" s="84" t="b">
        <v>0</v>
      </c>
    </row>
    <row r="214" spans="1:12" ht="15">
      <c r="A214" s="84" t="s">
        <v>1593</v>
      </c>
      <c r="B214" s="84" t="s">
        <v>1611</v>
      </c>
      <c r="C214" s="84">
        <v>2</v>
      </c>
      <c r="D214" s="118">
        <v>0.006495296514908669</v>
      </c>
      <c r="E214" s="118">
        <v>2.023938007498089</v>
      </c>
      <c r="F214" s="84" t="s">
        <v>1287</v>
      </c>
      <c r="G214" s="84" t="b">
        <v>0</v>
      </c>
      <c r="H214" s="84" t="b">
        <v>0</v>
      </c>
      <c r="I214" s="84" t="b">
        <v>0</v>
      </c>
      <c r="J214" s="84" t="b">
        <v>0</v>
      </c>
      <c r="K214" s="84" t="b">
        <v>0</v>
      </c>
      <c r="L214" s="84" t="b">
        <v>0</v>
      </c>
    </row>
    <row r="215" spans="1:12" ht="15">
      <c r="A215" s="84" t="s">
        <v>231</v>
      </c>
      <c r="B215" s="84" t="s">
        <v>287</v>
      </c>
      <c r="C215" s="84">
        <v>2</v>
      </c>
      <c r="D215" s="118">
        <v>0.006495296514908669</v>
      </c>
      <c r="E215" s="118">
        <v>1.2457867571144454</v>
      </c>
      <c r="F215" s="84" t="s">
        <v>1287</v>
      </c>
      <c r="G215" s="84" t="b">
        <v>0</v>
      </c>
      <c r="H215" s="84" t="b">
        <v>0</v>
      </c>
      <c r="I215" s="84" t="b">
        <v>0</v>
      </c>
      <c r="J215" s="84" t="b">
        <v>0</v>
      </c>
      <c r="K215" s="84" t="b">
        <v>0</v>
      </c>
      <c r="L215" s="84" t="b">
        <v>0</v>
      </c>
    </row>
    <row r="216" spans="1:12" ht="15">
      <c r="A216" s="84" t="s">
        <v>1578</v>
      </c>
      <c r="B216" s="84" t="s">
        <v>1600</v>
      </c>
      <c r="C216" s="84">
        <v>2</v>
      </c>
      <c r="D216" s="118">
        <v>0.006495296514908669</v>
      </c>
      <c r="E216" s="118">
        <v>1.8020892578817327</v>
      </c>
      <c r="F216" s="84" t="s">
        <v>1287</v>
      </c>
      <c r="G216" s="84" t="b">
        <v>0</v>
      </c>
      <c r="H216" s="84" t="b">
        <v>0</v>
      </c>
      <c r="I216" s="84" t="b">
        <v>0</v>
      </c>
      <c r="J216" s="84" t="b">
        <v>0</v>
      </c>
      <c r="K216" s="84" t="b">
        <v>0</v>
      </c>
      <c r="L216" s="84" t="b">
        <v>0</v>
      </c>
    </row>
    <row r="217" spans="1:12" ht="15">
      <c r="A217" s="84" t="s">
        <v>1379</v>
      </c>
      <c r="B217" s="84" t="s">
        <v>1572</v>
      </c>
      <c r="C217" s="84">
        <v>2</v>
      </c>
      <c r="D217" s="118">
        <v>0.006495296514908669</v>
      </c>
      <c r="E217" s="118">
        <v>1.8989992708897891</v>
      </c>
      <c r="F217" s="84" t="s">
        <v>1287</v>
      </c>
      <c r="G217" s="84" t="b">
        <v>0</v>
      </c>
      <c r="H217" s="84" t="b">
        <v>0</v>
      </c>
      <c r="I217" s="84" t="b">
        <v>0</v>
      </c>
      <c r="J217" s="84" t="b">
        <v>0</v>
      </c>
      <c r="K217" s="84" t="b">
        <v>0</v>
      </c>
      <c r="L217" s="84" t="b">
        <v>0</v>
      </c>
    </row>
    <row r="218" spans="1:12" ht="15">
      <c r="A218" s="84" t="s">
        <v>1375</v>
      </c>
      <c r="B218" s="84" t="s">
        <v>1577</v>
      </c>
      <c r="C218" s="84">
        <v>2</v>
      </c>
      <c r="D218" s="118">
        <v>0.006495296514908669</v>
      </c>
      <c r="E218" s="118">
        <v>1.5010592622177514</v>
      </c>
      <c r="F218" s="84" t="s">
        <v>1287</v>
      </c>
      <c r="G218" s="84" t="b">
        <v>0</v>
      </c>
      <c r="H218" s="84" t="b">
        <v>0</v>
      </c>
      <c r="I218" s="84" t="b">
        <v>0</v>
      </c>
      <c r="J218" s="84" t="b">
        <v>0</v>
      </c>
      <c r="K218" s="84" t="b">
        <v>0</v>
      </c>
      <c r="L218" s="84" t="b">
        <v>0</v>
      </c>
    </row>
    <row r="219" spans="1:12" ht="15">
      <c r="A219" s="84" t="s">
        <v>1577</v>
      </c>
      <c r="B219" s="84" t="s">
        <v>1372</v>
      </c>
      <c r="C219" s="84">
        <v>2</v>
      </c>
      <c r="D219" s="118">
        <v>0.006495296514908669</v>
      </c>
      <c r="E219" s="118">
        <v>1.103119253545714</v>
      </c>
      <c r="F219" s="84" t="s">
        <v>1287</v>
      </c>
      <c r="G219" s="84" t="b">
        <v>0</v>
      </c>
      <c r="H219" s="84" t="b">
        <v>0</v>
      </c>
      <c r="I219" s="84" t="b">
        <v>0</v>
      </c>
      <c r="J219" s="84" t="b">
        <v>1</v>
      </c>
      <c r="K219" s="84" t="b">
        <v>0</v>
      </c>
      <c r="L219" s="84" t="b">
        <v>0</v>
      </c>
    </row>
    <row r="220" spans="1:12" ht="15">
      <c r="A220" s="84" t="s">
        <v>1379</v>
      </c>
      <c r="B220" s="84" t="s">
        <v>1618</v>
      </c>
      <c r="C220" s="84">
        <v>2</v>
      </c>
      <c r="D220" s="118">
        <v>0.006495296514908669</v>
      </c>
      <c r="E220" s="118">
        <v>1.8989992708897891</v>
      </c>
      <c r="F220" s="84" t="s">
        <v>1287</v>
      </c>
      <c r="G220" s="84" t="b">
        <v>0</v>
      </c>
      <c r="H220" s="84" t="b">
        <v>0</v>
      </c>
      <c r="I220" s="84" t="b">
        <v>0</v>
      </c>
      <c r="J220" s="84" t="b">
        <v>0</v>
      </c>
      <c r="K220" s="84" t="b">
        <v>0</v>
      </c>
      <c r="L220" s="84" t="b">
        <v>0</v>
      </c>
    </row>
    <row r="221" spans="1:12" ht="15">
      <c r="A221" s="84" t="s">
        <v>1580</v>
      </c>
      <c r="B221" s="84" t="s">
        <v>1577</v>
      </c>
      <c r="C221" s="84">
        <v>2</v>
      </c>
      <c r="D221" s="118">
        <v>0.006495296514908669</v>
      </c>
      <c r="E221" s="118">
        <v>1.404149249209695</v>
      </c>
      <c r="F221" s="84" t="s">
        <v>1287</v>
      </c>
      <c r="G221" s="84" t="b">
        <v>0</v>
      </c>
      <c r="H221" s="84" t="b">
        <v>0</v>
      </c>
      <c r="I221" s="84" t="b">
        <v>0</v>
      </c>
      <c r="J221" s="84" t="b">
        <v>0</v>
      </c>
      <c r="K221" s="84" t="b">
        <v>0</v>
      </c>
      <c r="L221" s="84" t="b">
        <v>0</v>
      </c>
    </row>
    <row r="222" spans="1:12" ht="15">
      <c r="A222" s="84" t="s">
        <v>1577</v>
      </c>
      <c r="B222" s="84" t="s">
        <v>1590</v>
      </c>
      <c r="C222" s="84">
        <v>2</v>
      </c>
      <c r="D222" s="118">
        <v>0.006495296514908669</v>
      </c>
      <c r="E222" s="118">
        <v>1.6259979988260513</v>
      </c>
      <c r="F222" s="84" t="s">
        <v>1287</v>
      </c>
      <c r="G222" s="84" t="b">
        <v>0</v>
      </c>
      <c r="H222" s="84" t="b">
        <v>0</v>
      </c>
      <c r="I222" s="84" t="b">
        <v>0</v>
      </c>
      <c r="J222" s="84" t="b">
        <v>0</v>
      </c>
      <c r="K222" s="84" t="b">
        <v>0</v>
      </c>
      <c r="L222" s="84" t="b">
        <v>0</v>
      </c>
    </row>
    <row r="223" spans="1:12" ht="15">
      <c r="A223" s="84" t="s">
        <v>1592</v>
      </c>
      <c r="B223" s="84" t="s">
        <v>1593</v>
      </c>
      <c r="C223" s="84">
        <v>2</v>
      </c>
      <c r="D223" s="118">
        <v>0.006495296514908669</v>
      </c>
      <c r="E223" s="118">
        <v>1.8478467484424077</v>
      </c>
      <c r="F223" s="84" t="s">
        <v>1287</v>
      </c>
      <c r="G223" s="84" t="b">
        <v>0</v>
      </c>
      <c r="H223" s="84" t="b">
        <v>0</v>
      </c>
      <c r="I223" s="84" t="b">
        <v>0</v>
      </c>
      <c r="J223" s="84" t="b">
        <v>0</v>
      </c>
      <c r="K223" s="84" t="b">
        <v>0</v>
      </c>
      <c r="L223" s="84" t="b">
        <v>0</v>
      </c>
    </row>
    <row r="224" spans="1:12" ht="15">
      <c r="A224" s="84" t="s">
        <v>1612</v>
      </c>
      <c r="B224" s="84" t="s">
        <v>1594</v>
      </c>
      <c r="C224" s="84">
        <v>2</v>
      </c>
      <c r="D224" s="118">
        <v>0.006495296514908669</v>
      </c>
      <c r="E224" s="118">
        <v>2.023938007498089</v>
      </c>
      <c r="F224" s="84" t="s">
        <v>1287</v>
      </c>
      <c r="G224" s="84" t="b">
        <v>0</v>
      </c>
      <c r="H224" s="84" t="b">
        <v>0</v>
      </c>
      <c r="I224" s="84" t="b">
        <v>0</v>
      </c>
      <c r="J224" s="84" t="b">
        <v>0</v>
      </c>
      <c r="K224" s="84" t="b">
        <v>0</v>
      </c>
      <c r="L224" s="84" t="b">
        <v>0</v>
      </c>
    </row>
    <row r="225" spans="1:12" ht="15">
      <c r="A225" s="84" t="s">
        <v>1594</v>
      </c>
      <c r="B225" s="84" t="s">
        <v>1595</v>
      </c>
      <c r="C225" s="84">
        <v>2</v>
      </c>
      <c r="D225" s="118">
        <v>0.006495296514908669</v>
      </c>
      <c r="E225" s="118">
        <v>1.8478467484424077</v>
      </c>
      <c r="F225" s="84" t="s">
        <v>1287</v>
      </c>
      <c r="G225" s="84" t="b">
        <v>0</v>
      </c>
      <c r="H225" s="84" t="b">
        <v>0</v>
      </c>
      <c r="I225" s="84" t="b">
        <v>0</v>
      </c>
      <c r="J225" s="84" t="b">
        <v>0</v>
      </c>
      <c r="K225" s="84" t="b">
        <v>0</v>
      </c>
      <c r="L225" s="84" t="b">
        <v>0</v>
      </c>
    </row>
    <row r="226" spans="1:12" ht="15">
      <c r="A226" s="84" t="s">
        <v>1595</v>
      </c>
      <c r="B226" s="84" t="s">
        <v>1596</v>
      </c>
      <c r="C226" s="84">
        <v>2</v>
      </c>
      <c r="D226" s="118">
        <v>0.006495296514908669</v>
      </c>
      <c r="E226" s="118">
        <v>1.8478467484424077</v>
      </c>
      <c r="F226" s="84" t="s">
        <v>1287</v>
      </c>
      <c r="G226" s="84" t="b">
        <v>0</v>
      </c>
      <c r="H226" s="84" t="b">
        <v>0</v>
      </c>
      <c r="I226" s="84" t="b">
        <v>0</v>
      </c>
      <c r="J226" s="84" t="b">
        <v>0</v>
      </c>
      <c r="K226" s="84" t="b">
        <v>0</v>
      </c>
      <c r="L226" s="84" t="b">
        <v>0</v>
      </c>
    </row>
    <row r="227" spans="1:12" ht="15">
      <c r="A227" s="84" t="s">
        <v>1596</v>
      </c>
      <c r="B227" s="84" t="s">
        <v>1384</v>
      </c>
      <c r="C227" s="84">
        <v>2</v>
      </c>
      <c r="D227" s="118">
        <v>0.006495296514908669</v>
      </c>
      <c r="E227" s="118">
        <v>1.6559612222034947</v>
      </c>
      <c r="F227" s="84" t="s">
        <v>1287</v>
      </c>
      <c r="G227" s="84" t="b">
        <v>0</v>
      </c>
      <c r="H227" s="84" t="b">
        <v>0</v>
      </c>
      <c r="I227" s="84" t="b">
        <v>0</v>
      </c>
      <c r="J227" s="84" t="b">
        <v>0</v>
      </c>
      <c r="K227" s="84" t="b">
        <v>0</v>
      </c>
      <c r="L227" s="84" t="b">
        <v>0</v>
      </c>
    </row>
    <row r="228" spans="1:12" ht="15">
      <c r="A228" s="84" t="s">
        <v>1384</v>
      </c>
      <c r="B228" s="84" t="s">
        <v>1613</v>
      </c>
      <c r="C228" s="84">
        <v>2</v>
      </c>
      <c r="D228" s="118">
        <v>0.006495296514908669</v>
      </c>
      <c r="E228" s="118">
        <v>1.7229080118341078</v>
      </c>
      <c r="F228" s="84" t="s">
        <v>1287</v>
      </c>
      <c r="G228" s="84" t="b">
        <v>0</v>
      </c>
      <c r="H228" s="84" t="b">
        <v>0</v>
      </c>
      <c r="I228" s="84" t="b">
        <v>0</v>
      </c>
      <c r="J228" s="84" t="b">
        <v>0</v>
      </c>
      <c r="K228" s="84" t="b">
        <v>0</v>
      </c>
      <c r="L228" s="84" t="b">
        <v>0</v>
      </c>
    </row>
    <row r="229" spans="1:12" ht="15">
      <c r="A229" s="84" t="s">
        <v>1613</v>
      </c>
      <c r="B229" s="84" t="s">
        <v>1614</v>
      </c>
      <c r="C229" s="84">
        <v>2</v>
      </c>
      <c r="D229" s="118">
        <v>0.006495296514908669</v>
      </c>
      <c r="E229" s="118">
        <v>2.2000292665537704</v>
      </c>
      <c r="F229" s="84" t="s">
        <v>1287</v>
      </c>
      <c r="G229" s="84" t="b">
        <v>0</v>
      </c>
      <c r="H229" s="84" t="b">
        <v>0</v>
      </c>
      <c r="I229" s="84" t="b">
        <v>0</v>
      </c>
      <c r="J229" s="84" t="b">
        <v>0</v>
      </c>
      <c r="K229" s="84" t="b">
        <v>0</v>
      </c>
      <c r="L229" s="84" t="b">
        <v>0</v>
      </c>
    </row>
    <row r="230" spans="1:12" ht="15">
      <c r="A230" s="84" t="s">
        <v>1615</v>
      </c>
      <c r="B230" s="84" t="s">
        <v>1597</v>
      </c>
      <c r="C230" s="84">
        <v>2</v>
      </c>
      <c r="D230" s="118">
        <v>0.006495296514908669</v>
      </c>
      <c r="E230" s="118">
        <v>2.023938007498089</v>
      </c>
      <c r="F230" s="84" t="s">
        <v>1287</v>
      </c>
      <c r="G230" s="84" t="b">
        <v>0</v>
      </c>
      <c r="H230" s="84" t="b">
        <v>0</v>
      </c>
      <c r="I230" s="84" t="b">
        <v>0</v>
      </c>
      <c r="J230" s="84" t="b">
        <v>0</v>
      </c>
      <c r="K230" s="84" t="b">
        <v>0</v>
      </c>
      <c r="L230" s="84" t="b">
        <v>0</v>
      </c>
    </row>
    <row r="231" spans="1:12" ht="15">
      <c r="A231" s="84" t="s">
        <v>1597</v>
      </c>
      <c r="B231" s="84" t="s">
        <v>1578</v>
      </c>
      <c r="C231" s="84">
        <v>2</v>
      </c>
      <c r="D231" s="118">
        <v>0.006495296514908669</v>
      </c>
      <c r="E231" s="118">
        <v>1.6259979988260513</v>
      </c>
      <c r="F231" s="84" t="s">
        <v>1287</v>
      </c>
      <c r="G231" s="84" t="b">
        <v>0</v>
      </c>
      <c r="H231" s="84" t="b">
        <v>0</v>
      </c>
      <c r="I231" s="84" t="b">
        <v>0</v>
      </c>
      <c r="J231" s="84" t="b">
        <v>0</v>
      </c>
      <c r="K231" s="84" t="b">
        <v>0</v>
      </c>
      <c r="L231" s="84" t="b">
        <v>0</v>
      </c>
    </row>
    <row r="232" spans="1:12" ht="15">
      <c r="A232" s="84" t="s">
        <v>1578</v>
      </c>
      <c r="B232" s="84" t="s">
        <v>1616</v>
      </c>
      <c r="C232" s="84">
        <v>2</v>
      </c>
      <c r="D232" s="118">
        <v>0.006495296514908669</v>
      </c>
      <c r="E232" s="118">
        <v>1.8020892578817327</v>
      </c>
      <c r="F232" s="84" t="s">
        <v>1287</v>
      </c>
      <c r="G232" s="84" t="b">
        <v>0</v>
      </c>
      <c r="H232" s="84" t="b">
        <v>0</v>
      </c>
      <c r="I232" s="84" t="b">
        <v>0</v>
      </c>
      <c r="J232" s="84" t="b">
        <v>0</v>
      </c>
      <c r="K232" s="84" t="b">
        <v>0</v>
      </c>
      <c r="L232" s="84" t="b">
        <v>0</v>
      </c>
    </row>
    <row r="233" spans="1:12" ht="15">
      <c r="A233" s="84" t="s">
        <v>1616</v>
      </c>
      <c r="B233" s="84" t="s">
        <v>1617</v>
      </c>
      <c r="C233" s="84">
        <v>2</v>
      </c>
      <c r="D233" s="118">
        <v>0.006495296514908669</v>
      </c>
      <c r="E233" s="118">
        <v>2.2000292665537704</v>
      </c>
      <c r="F233" s="84" t="s">
        <v>1287</v>
      </c>
      <c r="G233" s="84" t="b">
        <v>0</v>
      </c>
      <c r="H233" s="84" t="b">
        <v>0</v>
      </c>
      <c r="I233" s="84" t="b">
        <v>0</v>
      </c>
      <c r="J233" s="84" t="b">
        <v>0</v>
      </c>
      <c r="K233" s="84" t="b">
        <v>0</v>
      </c>
      <c r="L233" s="84" t="b">
        <v>0</v>
      </c>
    </row>
    <row r="234" spans="1:12" ht="15">
      <c r="A234" s="84" t="s">
        <v>1617</v>
      </c>
      <c r="B234" s="84" t="s">
        <v>1598</v>
      </c>
      <c r="C234" s="84">
        <v>2</v>
      </c>
      <c r="D234" s="118">
        <v>0.006495296514908669</v>
      </c>
      <c r="E234" s="118">
        <v>2.023938007498089</v>
      </c>
      <c r="F234" s="84" t="s">
        <v>1287</v>
      </c>
      <c r="G234" s="84" t="b">
        <v>0</v>
      </c>
      <c r="H234" s="84" t="b">
        <v>0</v>
      </c>
      <c r="I234" s="84" t="b">
        <v>0</v>
      </c>
      <c r="J234" s="84" t="b">
        <v>0</v>
      </c>
      <c r="K234" s="84" t="b">
        <v>0</v>
      </c>
      <c r="L234" s="84" t="b">
        <v>0</v>
      </c>
    </row>
    <row r="235" spans="1:12" ht="15">
      <c r="A235" s="84" t="s">
        <v>1580</v>
      </c>
      <c r="B235" s="84" t="s">
        <v>1610</v>
      </c>
      <c r="C235" s="84">
        <v>2</v>
      </c>
      <c r="D235" s="118">
        <v>0.006495296514908669</v>
      </c>
      <c r="E235" s="118">
        <v>1.8020892578817327</v>
      </c>
      <c r="F235" s="84" t="s">
        <v>1287</v>
      </c>
      <c r="G235" s="84" t="b">
        <v>0</v>
      </c>
      <c r="H235" s="84" t="b">
        <v>0</v>
      </c>
      <c r="I235" s="84" t="b">
        <v>0</v>
      </c>
      <c r="J235" s="84" t="b">
        <v>0</v>
      </c>
      <c r="K235" s="84" t="b">
        <v>0</v>
      </c>
      <c r="L235" s="84" t="b">
        <v>0</v>
      </c>
    </row>
    <row r="236" spans="1:12" ht="15">
      <c r="A236" s="84" t="s">
        <v>226</v>
      </c>
      <c r="B236" s="84" t="s">
        <v>1376</v>
      </c>
      <c r="C236" s="84">
        <v>4</v>
      </c>
      <c r="D236" s="118">
        <v>0.011618686384585039</v>
      </c>
      <c r="E236" s="118">
        <v>1.149561211516632</v>
      </c>
      <c r="F236" s="84" t="s">
        <v>1288</v>
      </c>
      <c r="G236" s="84" t="b">
        <v>0</v>
      </c>
      <c r="H236" s="84" t="b">
        <v>0</v>
      </c>
      <c r="I236" s="84" t="b">
        <v>0</v>
      </c>
      <c r="J236" s="84" t="b">
        <v>0</v>
      </c>
      <c r="K236" s="84" t="b">
        <v>0</v>
      </c>
      <c r="L236" s="84" t="b">
        <v>0</v>
      </c>
    </row>
    <row r="237" spans="1:12" ht="15">
      <c r="A237" s="84" t="s">
        <v>1376</v>
      </c>
      <c r="B237" s="84" t="s">
        <v>1377</v>
      </c>
      <c r="C237" s="84">
        <v>4</v>
      </c>
      <c r="D237" s="118">
        <v>0.011618686384585039</v>
      </c>
      <c r="E237" s="118">
        <v>1.5017437296279945</v>
      </c>
      <c r="F237" s="84" t="s">
        <v>1288</v>
      </c>
      <c r="G237" s="84" t="b">
        <v>0</v>
      </c>
      <c r="H237" s="84" t="b">
        <v>0</v>
      </c>
      <c r="I237" s="84" t="b">
        <v>0</v>
      </c>
      <c r="J237" s="84" t="b">
        <v>0</v>
      </c>
      <c r="K237" s="84" t="b">
        <v>0</v>
      </c>
      <c r="L237" s="84" t="b">
        <v>0</v>
      </c>
    </row>
    <row r="238" spans="1:12" ht="15">
      <c r="A238" s="84" t="s">
        <v>1377</v>
      </c>
      <c r="B238" s="84" t="s">
        <v>1371</v>
      </c>
      <c r="C238" s="84">
        <v>4</v>
      </c>
      <c r="D238" s="118">
        <v>0.011618686384585039</v>
      </c>
      <c r="E238" s="118">
        <v>1.5017437296279945</v>
      </c>
      <c r="F238" s="84" t="s">
        <v>1288</v>
      </c>
      <c r="G238" s="84" t="b">
        <v>0</v>
      </c>
      <c r="H238" s="84" t="b">
        <v>0</v>
      </c>
      <c r="I238" s="84" t="b">
        <v>0</v>
      </c>
      <c r="J238" s="84" t="b">
        <v>0</v>
      </c>
      <c r="K238" s="84" t="b">
        <v>0</v>
      </c>
      <c r="L238" s="84" t="b">
        <v>0</v>
      </c>
    </row>
    <row r="239" spans="1:12" ht="15">
      <c r="A239" s="84" t="s">
        <v>1371</v>
      </c>
      <c r="B239" s="84" t="s">
        <v>1370</v>
      </c>
      <c r="C239" s="84">
        <v>4</v>
      </c>
      <c r="D239" s="118">
        <v>0.011618686384585039</v>
      </c>
      <c r="E239" s="118">
        <v>1.149561211516632</v>
      </c>
      <c r="F239" s="84" t="s">
        <v>1288</v>
      </c>
      <c r="G239" s="84" t="b">
        <v>0</v>
      </c>
      <c r="H239" s="84" t="b">
        <v>0</v>
      </c>
      <c r="I239" s="84" t="b">
        <v>0</v>
      </c>
      <c r="J239" s="84" t="b">
        <v>0</v>
      </c>
      <c r="K239" s="84" t="b">
        <v>0</v>
      </c>
      <c r="L239" s="84" t="b">
        <v>0</v>
      </c>
    </row>
    <row r="240" spans="1:12" ht="15">
      <c r="A240" s="84" t="s">
        <v>1370</v>
      </c>
      <c r="B240" s="84" t="s">
        <v>1378</v>
      </c>
      <c r="C240" s="84">
        <v>4</v>
      </c>
      <c r="D240" s="118">
        <v>0.011618686384585039</v>
      </c>
      <c r="E240" s="118">
        <v>1.149561211516632</v>
      </c>
      <c r="F240" s="84" t="s">
        <v>1288</v>
      </c>
      <c r="G240" s="84" t="b">
        <v>0</v>
      </c>
      <c r="H240" s="84" t="b">
        <v>0</v>
      </c>
      <c r="I240" s="84" t="b">
        <v>0</v>
      </c>
      <c r="J240" s="84" t="b">
        <v>0</v>
      </c>
      <c r="K240" s="84" t="b">
        <v>0</v>
      </c>
      <c r="L240" s="84" t="b">
        <v>0</v>
      </c>
    </row>
    <row r="241" spans="1:12" ht="15">
      <c r="A241" s="84" t="s">
        <v>1378</v>
      </c>
      <c r="B241" s="84" t="s">
        <v>1384</v>
      </c>
      <c r="C241" s="84">
        <v>4</v>
      </c>
      <c r="D241" s="118">
        <v>0.011618686384585039</v>
      </c>
      <c r="E241" s="118">
        <v>1.404833716619938</v>
      </c>
      <c r="F241" s="84" t="s">
        <v>1288</v>
      </c>
      <c r="G241" s="84" t="b">
        <v>0</v>
      </c>
      <c r="H241" s="84" t="b">
        <v>0</v>
      </c>
      <c r="I241" s="84" t="b">
        <v>0</v>
      </c>
      <c r="J241" s="84" t="b">
        <v>0</v>
      </c>
      <c r="K241" s="84" t="b">
        <v>0</v>
      </c>
      <c r="L241" s="84" t="b">
        <v>0</v>
      </c>
    </row>
    <row r="242" spans="1:12" ht="15">
      <c r="A242" s="84" t="s">
        <v>1384</v>
      </c>
      <c r="B242" s="84" t="s">
        <v>1386</v>
      </c>
      <c r="C242" s="84">
        <v>4</v>
      </c>
      <c r="D242" s="118">
        <v>0.011618686384585039</v>
      </c>
      <c r="E242" s="118">
        <v>1.404833716619938</v>
      </c>
      <c r="F242" s="84" t="s">
        <v>1288</v>
      </c>
      <c r="G242" s="84" t="b">
        <v>0</v>
      </c>
      <c r="H242" s="84" t="b">
        <v>0</v>
      </c>
      <c r="I242" s="84" t="b">
        <v>0</v>
      </c>
      <c r="J242" s="84" t="b">
        <v>0</v>
      </c>
      <c r="K242" s="84" t="b">
        <v>0</v>
      </c>
      <c r="L242" s="84" t="b">
        <v>0</v>
      </c>
    </row>
    <row r="243" spans="1:12" ht="15">
      <c r="A243" s="84" t="s">
        <v>1386</v>
      </c>
      <c r="B243" s="84" t="s">
        <v>1372</v>
      </c>
      <c r="C243" s="84">
        <v>4</v>
      </c>
      <c r="D243" s="118">
        <v>0.011618686384585039</v>
      </c>
      <c r="E243" s="118">
        <v>1.5017437296279945</v>
      </c>
      <c r="F243" s="84" t="s">
        <v>1288</v>
      </c>
      <c r="G243" s="84" t="b">
        <v>0</v>
      </c>
      <c r="H243" s="84" t="b">
        <v>0</v>
      </c>
      <c r="I243" s="84" t="b">
        <v>0</v>
      </c>
      <c r="J243" s="84" t="b">
        <v>1</v>
      </c>
      <c r="K243" s="84" t="b">
        <v>0</v>
      </c>
      <c r="L243" s="84" t="b">
        <v>0</v>
      </c>
    </row>
    <row r="244" spans="1:12" ht="15">
      <c r="A244" s="84" t="s">
        <v>1372</v>
      </c>
      <c r="B244" s="84" t="s">
        <v>1374</v>
      </c>
      <c r="C244" s="84">
        <v>4</v>
      </c>
      <c r="D244" s="118">
        <v>0.011618686384585039</v>
      </c>
      <c r="E244" s="118">
        <v>1.5017437296279945</v>
      </c>
      <c r="F244" s="84" t="s">
        <v>1288</v>
      </c>
      <c r="G244" s="84" t="b">
        <v>1</v>
      </c>
      <c r="H244" s="84" t="b">
        <v>0</v>
      </c>
      <c r="I244" s="84" t="b">
        <v>0</v>
      </c>
      <c r="J244" s="84" t="b">
        <v>0</v>
      </c>
      <c r="K244" s="84" t="b">
        <v>0</v>
      </c>
      <c r="L244" s="84" t="b">
        <v>0</v>
      </c>
    </row>
    <row r="245" spans="1:12" ht="15">
      <c r="A245" s="84" t="s">
        <v>1374</v>
      </c>
      <c r="B245" s="84" t="s">
        <v>1370</v>
      </c>
      <c r="C245" s="84">
        <v>4</v>
      </c>
      <c r="D245" s="118">
        <v>0.011618686384585039</v>
      </c>
      <c r="E245" s="118">
        <v>1.149561211516632</v>
      </c>
      <c r="F245" s="84" t="s">
        <v>1288</v>
      </c>
      <c r="G245" s="84" t="b">
        <v>0</v>
      </c>
      <c r="H245" s="84" t="b">
        <v>0</v>
      </c>
      <c r="I245" s="84" t="b">
        <v>0</v>
      </c>
      <c r="J245" s="84" t="b">
        <v>0</v>
      </c>
      <c r="K245" s="84" t="b">
        <v>0</v>
      </c>
      <c r="L245" s="84" t="b">
        <v>0</v>
      </c>
    </row>
    <row r="246" spans="1:12" ht="15">
      <c r="A246" s="84" t="s">
        <v>1370</v>
      </c>
      <c r="B246" s="84" t="s">
        <v>1576</v>
      </c>
      <c r="C246" s="84">
        <v>4</v>
      </c>
      <c r="D246" s="118">
        <v>0.011618686384585039</v>
      </c>
      <c r="E246" s="118">
        <v>1.149561211516632</v>
      </c>
      <c r="F246" s="84" t="s">
        <v>1288</v>
      </c>
      <c r="G246" s="84" t="b">
        <v>0</v>
      </c>
      <c r="H246" s="84" t="b">
        <v>0</v>
      </c>
      <c r="I246" s="84" t="b">
        <v>0</v>
      </c>
      <c r="J246" s="84" t="b">
        <v>0</v>
      </c>
      <c r="K246" s="84" t="b">
        <v>0</v>
      </c>
      <c r="L246" s="84" t="b">
        <v>0</v>
      </c>
    </row>
    <row r="247" spans="1:12" ht="15">
      <c r="A247" s="84" t="s">
        <v>1588</v>
      </c>
      <c r="B247" s="84" t="s">
        <v>1385</v>
      </c>
      <c r="C247" s="84">
        <v>4</v>
      </c>
      <c r="D247" s="118">
        <v>0.011618686384585039</v>
      </c>
      <c r="E247" s="118">
        <v>1.404833716619938</v>
      </c>
      <c r="F247" s="84" t="s">
        <v>1288</v>
      </c>
      <c r="G247" s="84" t="b">
        <v>0</v>
      </c>
      <c r="H247" s="84" t="b">
        <v>0</v>
      </c>
      <c r="I247" s="84" t="b">
        <v>0</v>
      </c>
      <c r="J247" s="84" t="b">
        <v>0</v>
      </c>
      <c r="K247" s="84" t="b">
        <v>0</v>
      </c>
      <c r="L247" s="84" t="b">
        <v>0</v>
      </c>
    </row>
    <row r="248" spans="1:12" ht="15">
      <c r="A248" s="84" t="s">
        <v>289</v>
      </c>
      <c r="B248" s="84" t="s">
        <v>288</v>
      </c>
      <c r="C248" s="84">
        <v>3</v>
      </c>
      <c r="D248" s="118">
        <v>0.011449899531686226</v>
      </c>
      <c r="E248" s="118">
        <v>1.6266824662362944</v>
      </c>
      <c r="F248" s="84" t="s">
        <v>1288</v>
      </c>
      <c r="G248" s="84" t="b">
        <v>0</v>
      </c>
      <c r="H248" s="84" t="b">
        <v>0</v>
      </c>
      <c r="I248" s="84" t="b">
        <v>0</v>
      </c>
      <c r="J248" s="84" t="b">
        <v>0</v>
      </c>
      <c r="K248" s="84" t="b">
        <v>0</v>
      </c>
      <c r="L248" s="84" t="b">
        <v>0</v>
      </c>
    </row>
    <row r="249" spans="1:12" ht="15">
      <c r="A249" s="84" t="s">
        <v>1383</v>
      </c>
      <c r="B249" s="84" t="s">
        <v>1582</v>
      </c>
      <c r="C249" s="84">
        <v>3</v>
      </c>
      <c r="D249" s="118">
        <v>0.015305912503708443</v>
      </c>
      <c r="E249" s="118">
        <v>1.0246224749083321</v>
      </c>
      <c r="F249" s="84" t="s">
        <v>1288</v>
      </c>
      <c r="G249" s="84" t="b">
        <v>0</v>
      </c>
      <c r="H249" s="84" t="b">
        <v>0</v>
      </c>
      <c r="I249" s="84" t="b">
        <v>0</v>
      </c>
      <c r="J249" s="84" t="b">
        <v>0</v>
      </c>
      <c r="K249" s="84" t="b">
        <v>0</v>
      </c>
      <c r="L249" s="84" t="b">
        <v>0</v>
      </c>
    </row>
    <row r="250" spans="1:12" ht="15">
      <c r="A250" s="84" t="s">
        <v>1383</v>
      </c>
      <c r="B250" s="84" t="s">
        <v>1383</v>
      </c>
      <c r="C250" s="84">
        <v>3</v>
      </c>
      <c r="D250" s="118">
        <v>0.021897810218978103</v>
      </c>
      <c r="E250" s="118">
        <v>0.6724399567969696</v>
      </c>
      <c r="F250" s="84" t="s">
        <v>1288</v>
      </c>
      <c r="G250" s="84" t="b">
        <v>0</v>
      </c>
      <c r="H250" s="84" t="b">
        <v>0</v>
      </c>
      <c r="I250" s="84" t="b">
        <v>0</v>
      </c>
      <c r="J250" s="84" t="b">
        <v>0</v>
      </c>
      <c r="K250" s="84" t="b">
        <v>0</v>
      </c>
      <c r="L250" s="84" t="b">
        <v>0</v>
      </c>
    </row>
    <row r="251" spans="1:12" ht="15">
      <c r="A251" s="84" t="s">
        <v>226</v>
      </c>
      <c r="B251" s="84" t="s">
        <v>231</v>
      </c>
      <c r="C251" s="84">
        <v>2</v>
      </c>
      <c r="D251" s="118">
        <v>0.01020394166913896</v>
      </c>
      <c r="E251" s="118">
        <v>1.149561211516632</v>
      </c>
      <c r="F251" s="84" t="s">
        <v>1288</v>
      </c>
      <c r="G251" s="84" t="b">
        <v>0</v>
      </c>
      <c r="H251" s="84" t="b">
        <v>0</v>
      </c>
      <c r="I251" s="84" t="b">
        <v>0</v>
      </c>
      <c r="J251" s="84" t="b">
        <v>0</v>
      </c>
      <c r="K251" s="84" t="b">
        <v>0</v>
      </c>
      <c r="L251" s="84" t="b">
        <v>0</v>
      </c>
    </row>
    <row r="252" spans="1:12" ht="15">
      <c r="A252" s="84" t="s">
        <v>231</v>
      </c>
      <c r="B252" s="84" t="s">
        <v>234</v>
      </c>
      <c r="C252" s="84">
        <v>2</v>
      </c>
      <c r="D252" s="118">
        <v>0.01020394166913896</v>
      </c>
      <c r="E252" s="118">
        <v>1.4505912071806133</v>
      </c>
      <c r="F252" s="84" t="s">
        <v>1288</v>
      </c>
      <c r="G252" s="84" t="b">
        <v>0</v>
      </c>
      <c r="H252" s="84" t="b">
        <v>0</v>
      </c>
      <c r="I252" s="84" t="b">
        <v>0</v>
      </c>
      <c r="J252" s="84" t="b">
        <v>0</v>
      </c>
      <c r="K252" s="84" t="b">
        <v>0</v>
      </c>
      <c r="L252" s="84" t="b">
        <v>0</v>
      </c>
    </row>
    <row r="253" spans="1:12" ht="15">
      <c r="A253" s="84" t="s">
        <v>234</v>
      </c>
      <c r="B253" s="84" t="s">
        <v>289</v>
      </c>
      <c r="C253" s="84">
        <v>2</v>
      </c>
      <c r="D253" s="118">
        <v>0.01020394166913896</v>
      </c>
      <c r="E253" s="118">
        <v>1.4505912071806133</v>
      </c>
      <c r="F253" s="84" t="s">
        <v>1288</v>
      </c>
      <c r="G253" s="84" t="b">
        <v>0</v>
      </c>
      <c r="H253" s="84" t="b">
        <v>0</v>
      </c>
      <c r="I253" s="84" t="b">
        <v>0</v>
      </c>
      <c r="J253" s="84" t="b">
        <v>0</v>
      </c>
      <c r="K253" s="84" t="b">
        <v>0</v>
      </c>
      <c r="L253" s="84" t="b">
        <v>0</v>
      </c>
    </row>
    <row r="254" spans="1:12" ht="15">
      <c r="A254" s="84" t="s">
        <v>288</v>
      </c>
      <c r="B254" s="84" t="s">
        <v>233</v>
      </c>
      <c r="C254" s="84">
        <v>2</v>
      </c>
      <c r="D254" s="118">
        <v>0.01020394166913896</v>
      </c>
      <c r="E254" s="118">
        <v>1.6266824662362944</v>
      </c>
      <c r="F254" s="84" t="s">
        <v>1288</v>
      </c>
      <c r="G254" s="84" t="b">
        <v>0</v>
      </c>
      <c r="H254" s="84" t="b">
        <v>0</v>
      </c>
      <c r="I254" s="84" t="b">
        <v>0</v>
      </c>
      <c r="J254" s="84" t="b">
        <v>0</v>
      </c>
      <c r="K254" s="84" t="b">
        <v>0</v>
      </c>
      <c r="L254" s="84" t="b">
        <v>0</v>
      </c>
    </row>
    <row r="255" spans="1:12" ht="15">
      <c r="A255" s="84" t="s">
        <v>233</v>
      </c>
      <c r="B255" s="84" t="s">
        <v>287</v>
      </c>
      <c r="C255" s="84">
        <v>2</v>
      </c>
      <c r="D255" s="118">
        <v>0.01020394166913896</v>
      </c>
      <c r="E255" s="118">
        <v>1.6266824662362944</v>
      </c>
      <c r="F255" s="84" t="s">
        <v>1288</v>
      </c>
      <c r="G255" s="84" t="b">
        <v>0</v>
      </c>
      <c r="H255" s="84" t="b">
        <v>0</v>
      </c>
      <c r="I255" s="84" t="b">
        <v>0</v>
      </c>
      <c r="J255" s="84" t="b">
        <v>0</v>
      </c>
      <c r="K255" s="84" t="b">
        <v>0</v>
      </c>
      <c r="L255" s="84" t="b">
        <v>0</v>
      </c>
    </row>
    <row r="256" spans="1:12" ht="15">
      <c r="A256" s="84" t="s">
        <v>287</v>
      </c>
      <c r="B256" s="84" t="s">
        <v>236</v>
      </c>
      <c r="C256" s="84">
        <v>2</v>
      </c>
      <c r="D256" s="118">
        <v>0.01020394166913896</v>
      </c>
      <c r="E256" s="118">
        <v>1.6266824662362944</v>
      </c>
      <c r="F256" s="84" t="s">
        <v>1288</v>
      </c>
      <c r="G256" s="84" t="b">
        <v>0</v>
      </c>
      <c r="H256" s="84" t="b">
        <v>0</v>
      </c>
      <c r="I256" s="84" t="b">
        <v>0</v>
      </c>
      <c r="J256" s="84" t="b">
        <v>0</v>
      </c>
      <c r="K256" s="84" t="b">
        <v>0</v>
      </c>
      <c r="L256" s="84" t="b">
        <v>0</v>
      </c>
    </row>
    <row r="257" spans="1:12" ht="15">
      <c r="A257" s="84" t="s">
        <v>236</v>
      </c>
      <c r="B257" s="84" t="s">
        <v>232</v>
      </c>
      <c r="C257" s="84">
        <v>2</v>
      </c>
      <c r="D257" s="118">
        <v>0.01020394166913896</v>
      </c>
      <c r="E257" s="118">
        <v>1.8027737252919758</v>
      </c>
      <c r="F257" s="84" t="s">
        <v>1288</v>
      </c>
      <c r="G257" s="84" t="b">
        <v>0</v>
      </c>
      <c r="H257" s="84" t="b">
        <v>0</v>
      </c>
      <c r="I257" s="84" t="b">
        <v>0</v>
      </c>
      <c r="J257" s="84" t="b">
        <v>0</v>
      </c>
      <c r="K257" s="84" t="b">
        <v>0</v>
      </c>
      <c r="L257" s="84" t="b">
        <v>0</v>
      </c>
    </row>
    <row r="258" spans="1:12" ht="15">
      <c r="A258" s="84" t="s">
        <v>232</v>
      </c>
      <c r="B258" s="84" t="s">
        <v>286</v>
      </c>
      <c r="C258" s="84">
        <v>2</v>
      </c>
      <c r="D258" s="118">
        <v>0.01020394166913896</v>
      </c>
      <c r="E258" s="118">
        <v>1.8027737252919758</v>
      </c>
      <c r="F258" s="84" t="s">
        <v>1288</v>
      </c>
      <c r="G258" s="84" t="b">
        <v>0</v>
      </c>
      <c r="H258" s="84" t="b">
        <v>0</v>
      </c>
      <c r="I258" s="84" t="b">
        <v>0</v>
      </c>
      <c r="J258" s="84" t="b">
        <v>0</v>
      </c>
      <c r="K258" s="84" t="b">
        <v>0</v>
      </c>
      <c r="L258" s="84" t="b">
        <v>0</v>
      </c>
    </row>
    <row r="259" spans="1:12" ht="15">
      <c r="A259" s="84" t="s">
        <v>286</v>
      </c>
      <c r="B259" s="84" t="s">
        <v>285</v>
      </c>
      <c r="C259" s="84">
        <v>2</v>
      </c>
      <c r="D259" s="118">
        <v>0.01020394166913896</v>
      </c>
      <c r="E259" s="118">
        <v>1.8027737252919758</v>
      </c>
      <c r="F259" s="84" t="s">
        <v>1288</v>
      </c>
      <c r="G259" s="84" t="b">
        <v>0</v>
      </c>
      <c r="H259" s="84" t="b">
        <v>0</v>
      </c>
      <c r="I259" s="84" t="b">
        <v>0</v>
      </c>
      <c r="J259" s="84" t="b">
        <v>0</v>
      </c>
      <c r="K259" s="84" t="b">
        <v>0</v>
      </c>
      <c r="L259" s="84" t="b">
        <v>0</v>
      </c>
    </row>
    <row r="260" spans="1:12" ht="15">
      <c r="A260" s="84" t="s">
        <v>226</v>
      </c>
      <c r="B260" s="84" t="s">
        <v>1603</v>
      </c>
      <c r="C260" s="84">
        <v>2</v>
      </c>
      <c r="D260" s="118">
        <v>0.01020394166913896</v>
      </c>
      <c r="E260" s="118">
        <v>1.149561211516632</v>
      </c>
      <c r="F260" s="84" t="s">
        <v>1288</v>
      </c>
      <c r="G260" s="84" t="b">
        <v>0</v>
      </c>
      <c r="H260" s="84" t="b">
        <v>0</v>
      </c>
      <c r="I260" s="84" t="b">
        <v>0</v>
      </c>
      <c r="J260" s="84" t="b">
        <v>0</v>
      </c>
      <c r="K260" s="84" t="b">
        <v>0</v>
      </c>
      <c r="L260" s="84" t="b">
        <v>0</v>
      </c>
    </row>
    <row r="261" spans="1:12" ht="15">
      <c r="A261" s="84" t="s">
        <v>1383</v>
      </c>
      <c r="B261" s="84" t="s">
        <v>1588</v>
      </c>
      <c r="C261" s="84">
        <v>2</v>
      </c>
      <c r="D261" s="118">
        <v>0.01020394166913896</v>
      </c>
      <c r="E261" s="118">
        <v>0.8485312158526508</v>
      </c>
      <c r="F261" s="84" t="s">
        <v>1288</v>
      </c>
      <c r="G261" s="84" t="b">
        <v>0</v>
      </c>
      <c r="H261" s="84" t="b">
        <v>0</v>
      </c>
      <c r="I261" s="84" t="b">
        <v>0</v>
      </c>
      <c r="J261" s="84" t="b">
        <v>0</v>
      </c>
      <c r="K261" s="84" t="b">
        <v>0</v>
      </c>
      <c r="L261" s="84" t="b">
        <v>0</v>
      </c>
    </row>
    <row r="262" spans="1:12" ht="15">
      <c r="A262" s="84" t="s">
        <v>1389</v>
      </c>
      <c r="B262" s="84" t="s">
        <v>1390</v>
      </c>
      <c r="C262" s="84">
        <v>8</v>
      </c>
      <c r="D262" s="118">
        <v>0</v>
      </c>
      <c r="E262" s="118">
        <v>0.7096938697277919</v>
      </c>
      <c r="F262" s="84" t="s">
        <v>1290</v>
      </c>
      <c r="G262" s="84" t="b">
        <v>0</v>
      </c>
      <c r="H262" s="84" t="b">
        <v>0</v>
      </c>
      <c r="I262" s="84" t="b">
        <v>0</v>
      </c>
      <c r="J262" s="84" t="b">
        <v>0</v>
      </c>
      <c r="K262" s="84" t="b">
        <v>0</v>
      </c>
      <c r="L262" s="84" t="b">
        <v>0</v>
      </c>
    </row>
    <row r="263" spans="1:12" ht="15">
      <c r="A263" s="84" t="s">
        <v>226</v>
      </c>
      <c r="B263" s="84" t="s">
        <v>1389</v>
      </c>
      <c r="C263" s="84">
        <v>7</v>
      </c>
      <c r="D263" s="118">
        <v>0.009763073487797763</v>
      </c>
      <c r="E263" s="118">
        <v>0.6517019227501052</v>
      </c>
      <c r="F263" s="84" t="s">
        <v>1290</v>
      </c>
      <c r="G263" s="84" t="b">
        <v>0</v>
      </c>
      <c r="H263" s="84" t="b">
        <v>0</v>
      </c>
      <c r="I263" s="84" t="b">
        <v>0</v>
      </c>
      <c r="J263" s="84" t="b">
        <v>0</v>
      </c>
      <c r="K263" s="84" t="b">
        <v>0</v>
      </c>
      <c r="L263" s="84" t="b">
        <v>0</v>
      </c>
    </row>
    <row r="264" spans="1:12" ht="15">
      <c r="A264" s="84" t="s">
        <v>1390</v>
      </c>
      <c r="B264" s="84" t="s">
        <v>1391</v>
      </c>
      <c r="C264" s="84">
        <v>7</v>
      </c>
      <c r="D264" s="118">
        <v>0</v>
      </c>
      <c r="E264" s="118">
        <v>0.7096938697277919</v>
      </c>
      <c r="F264" s="84" t="s">
        <v>1290</v>
      </c>
      <c r="G264" s="84" t="b">
        <v>0</v>
      </c>
      <c r="H264" s="84" t="b">
        <v>0</v>
      </c>
      <c r="I264" s="84" t="b">
        <v>0</v>
      </c>
      <c r="J264" s="84" t="b">
        <v>0</v>
      </c>
      <c r="K264" s="84" t="b">
        <v>0</v>
      </c>
      <c r="L264" s="84" t="b">
        <v>0</v>
      </c>
    </row>
    <row r="265" spans="1:12" ht="15">
      <c r="A265" s="84" t="s">
        <v>1394</v>
      </c>
      <c r="B265" s="84" t="s">
        <v>1395</v>
      </c>
      <c r="C265" s="84">
        <v>3</v>
      </c>
      <c r="D265" s="118">
        <v>0</v>
      </c>
      <c r="E265" s="118">
        <v>1.1856365769619117</v>
      </c>
      <c r="F265" s="84" t="s">
        <v>1291</v>
      </c>
      <c r="G265" s="84" t="b">
        <v>0</v>
      </c>
      <c r="H265" s="84" t="b">
        <v>0</v>
      </c>
      <c r="I265" s="84" t="b">
        <v>0</v>
      </c>
      <c r="J265" s="84" t="b">
        <v>0</v>
      </c>
      <c r="K265" s="84" t="b">
        <v>0</v>
      </c>
      <c r="L265" s="84" t="b">
        <v>0</v>
      </c>
    </row>
    <row r="266" spans="1:12" ht="15">
      <c r="A266" s="84" t="s">
        <v>1395</v>
      </c>
      <c r="B266" s="84" t="s">
        <v>1396</v>
      </c>
      <c r="C266" s="84">
        <v>3</v>
      </c>
      <c r="D266" s="118">
        <v>0</v>
      </c>
      <c r="E266" s="118">
        <v>1.1856365769619117</v>
      </c>
      <c r="F266" s="84" t="s">
        <v>1291</v>
      </c>
      <c r="G266" s="84" t="b">
        <v>0</v>
      </c>
      <c r="H266" s="84" t="b">
        <v>0</v>
      </c>
      <c r="I266" s="84" t="b">
        <v>0</v>
      </c>
      <c r="J266" s="84" t="b">
        <v>0</v>
      </c>
      <c r="K266" s="84" t="b">
        <v>0</v>
      </c>
      <c r="L266" s="84" t="b">
        <v>0</v>
      </c>
    </row>
    <row r="267" spans="1:12" ht="15">
      <c r="A267" s="84" t="s">
        <v>1396</v>
      </c>
      <c r="B267" s="84" t="s">
        <v>1397</v>
      </c>
      <c r="C267" s="84">
        <v>3</v>
      </c>
      <c r="D267" s="118">
        <v>0</v>
      </c>
      <c r="E267" s="118">
        <v>1.1856365769619117</v>
      </c>
      <c r="F267" s="84" t="s">
        <v>1291</v>
      </c>
      <c r="G267" s="84" t="b">
        <v>0</v>
      </c>
      <c r="H267" s="84" t="b">
        <v>0</v>
      </c>
      <c r="I267" s="84" t="b">
        <v>0</v>
      </c>
      <c r="J267" s="84" t="b">
        <v>0</v>
      </c>
      <c r="K267" s="84" t="b">
        <v>0</v>
      </c>
      <c r="L267" s="84" t="b">
        <v>0</v>
      </c>
    </row>
    <row r="268" spans="1:12" ht="15">
      <c r="A268" s="84" t="s">
        <v>1397</v>
      </c>
      <c r="B268" s="84" t="s">
        <v>1398</v>
      </c>
      <c r="C268" s="84">
        <v>3</v>
      </c>
      <c r="D268" s="118">
        <v>0</v>
      </c>
      <c r="E268" s="118">
        <v>1.1856365769619117</v>
      </c>
      <c r="F268" s="84" t="s">
        <v>1291</v>
      </c>
      <c r="G268" s="84" t="b">
        <v>0</v>
      </c>
      <c r="H268" s="84" t="b">
        <v>0</v>
      </c>
      <c r="I268" s="84" t="b">
        <v>0</v>
      </c>
      <c r="J268" s="84" t="b">
        <v>0</v>
      </c>
      <c r="K268" s="84" t="b">
        <v>0</v>
      </c>
      <c r="L268" s="84" t="b">
        <v>0</v>
      </c>
    </row>
    <row r="269" spans="1:12" ht="15">
      <c r="A269" s="84" t="s">
        <v>1398</v>
      </c>
      <c r="B269" s="84" t="s">
        <v>1399</v>
      </c>
      <c r="C269" s="84">
        <v>3</v>
      </c>
      <c r="D269" s="118">
        <v>0</v>
      </c>
      <c r="E269" s="118">
        <v>1.1856365769619117</v>
      </c>
      <c r="F269" s="84" t="s">
        <v>1291</v>
      </c>
      <c r="G269" s="84" t="b">
        <v>0</v>
      </c>
      <c r="H269" s="84" t="b">
        <v>0</v>
      </c>
      <c r="I269" s="84" t="b">
        <v>0</v>
      </c>
      <c r="J269" s="84" t="b">
        <v>0</v>
      </c>
      <c r="K269" s="84" t="b">
        <v>0</v>
      </c>
      <c r="L269" s="84" t="b">
        <v>0</v>
      </c>
    </row>
    <row r="270" spans="1:12" ht="15">
      <c r="A270" s="84" t="s">
        <v>1399</v>
      </c>
      <c r="B270" s="84" t="s">
        <v>1400</v>
      </c>
      <c r="C270" s="84">
        <v>3</v>
      </c>
      <c r="D270" s="118">
        <v>0</v>
      </c>
      <c r="E270" s="118">
        <v>1.1856365769619117</v>
      </c>
      <c r="F270" s="84" t="s">
        <v>1291</v>
      </c>
      <c r="G270" s="84" t="b">
        <v>0</v>
      </c>
      <c r="H270" s="84" t="b">
        <v>0</v>
      </c>
      <c r="I270" s="84" t="b">
        <v>0</v>
      </c>
      <c r="J270" s="84" t="b">
        <v>0</v>
      </c>
      <c r="K270" s="84" t="b">
        <v>0</v>
      </c>
      <c r="L270" s="84" t="b">
        <v>0</v>
      </c>
    </row>
    <row r="271" spans="1:12" ht="15">
      <c r="A271" s="84" t="s">
        <v>1400</v>
      </c>
      <c r="B271" s="84" t="s">
        <v>1401</v>
      </c>
      <c r="C271" s="84">
        <v>3</v>
      </c>
      <c r="D271" s="118">
        <v>0</v>
      </c>
      <c r="E271" s="118">
        <v>1.1856365769619117</v>
      </c>
      <c r="F271" s="84" t="s">
        <v>1291</v>
      </c>
      <c r="G271" s="84" t="b">
        <v>0</v>
      </c>
      <c r="H271" s="84" t="b">
        <v>0</v>
      </c>
      <c r="I271" s="84" t="b">
        <v>0</v>
      </c>
      <c r="J271" s="84" t="b">
        <v>0</v>
      </c>
      <c r="K271" s="84" t="b">
        <v>0</v>
      </c>
      <c r="L271" s="84" t="b">
        <v>0</v>
      </c>
    </row>
    <row r="272" spans="1:12" ht="15">
      <c r="A272" s="84" t="s">
        <v>1401</v>
      </c>
      <c r="B272" s="84" t="s">
        <v>1402</v>
      </c>
      <c r="C272" s="84">
        <v>3</v>
      </c>
      <c r="D272" s="118">
        <v>0</v>
      </c>
      <c r="E272" s="118">
        <v>1.1856365769619117</v>
      </c>
      <c r="F272" s="84" t="s">
        <v>1291</v>
      </c>
      <c r="G272" s="84" t="b">
        <v>0</v>
      </c>
      <c r="H272" s="84" t="b">
        <v>0</v>
      </c>
      <c r="I272" s="84" t="b">
        <v>0</v>
      </c>
      <c r="J272" s="84" t="b">
        <v>0</v>
      </c>
      <c r="K272" s="84" t="b">
        <v>0</v>
      </c>
      <c r="L272" s="84" t="b">
        <v>0</v>
      </c>
    </row>
    <row r="273" spans="1:12" ht="15">
      <c r="A273" s="84" t="s">
        <v>1402</v>
      </c>
      <c r="B273" s="84" t="s">
        <v>1403</v>
      </c>
      <c r="C273" s="84">
        <v>3</v>
      </c>
      <c r="D273" s="118">
        <v>0</v>
      </c>
      <c r="E273" s="118">
        <v>1.1856365769619117</v>
      </c>
      <c r="F273" s="84" t="s">
        <v>1291</v>
      </c>
      <c r="G273" s="84" t="b">
        <v>0</v>
      </c>
      <c r="H273" s="84" t="b">
        <v>0</v>
      </c>
      <c r="I273" s="84" t="b">
        <v>0</v>
      </c>
      <c r="J273" s="84" t="b">
        <v>0</v>
      </c>
      <c r="K273" s="84" t="b">
        <v>0</v>
      </c>
      <c r="L273" s="84" t="b">
        <v>0</v>
      </c>
    </row>
    <row r="274" spans="1:12" ht="15">
      <c r="A274" s="84" t="s">
        <v>1403</v>
      </c>
      <c r="B274" s="84" t="s">
        <v>1605</v>
      </c>
      <c r="C274" s="84">
        <v>3</v>
      </c>
      <c r="D274" s="118">
        <v>0</v>
      </c>
      <c r="E274" s="118">
        <v>1.1856365769619117</v>
      </c>
      <c r="F274" s="84" t="s">
        <v>1291</v>
      </c>
      <c r="G274" s="84" t="b">
        <v>0</v>
      </c>
      <c r="H274" s="84" t="b">
        <v>0</v>
      </c>
      <c r="I274" s="84" t="b">
        <v>0</v>
      </c>
      <c r="J274" s="84" t="b">
        <v>0</v>
      </c>
      <c r="K274" s="84" t="b">
        <v>0</v>
      </c>
      <c r="L274" s="84" t="b">
        <v>0</v>
      </c>
    </row>
    <row r="275" spans="1:12" ht="15">
      <c r="A275" s="84" t="s">
        <v>1605</v>
      </c>
      <c r="B275" s="84" t="s">
        <v>1606</v>
      </c>
      <c r="C275" s="84">
        <v>3</v>
      </c>
      <c r="D275" s="118">
        <v>0</v>
      </c>
      <c r="E275" s="118">
        <v>1.1856365769619117</v>
      </c>
      <c r="F275" s="84" t="s">
        <v>1291</v>
      </c>
      <c r="G275" s="84" t="b">
        <v>0</v>
      </c>
      <c r="H275" s="84" t="b">
        <v>0</v>
      </c>
      <c r="I275" s="84" t="b">
        <v>0</v>
      </c>
      <c r="J275" s="84" t="b">
        <v>0</v>
      </c>
      <c r="K275" s="84" t="b">
        <v>0</v>
      </c>
      <c r="L275" s="84" t="b">
        <v>0</v>
      </c>
    </row>
    <row r="276" spans="1:12" ht="15">
      <c r="A276" s="84" t="s">
        <v>1606</v>
      </c>
      <c r="B276" s="84" t="s">
        <v>1607</v>
      </c>
      <c r="C276" s="84">
        <v>3</v>
      </c>
      <c r="D276" s="118">
        <v>0</v>
      </c>
      <c r="E276" s="118">
        <v>1.1856365769619117</v>
      </c>
      <c r="F276" s="84" t="s">
        <v>1291</v>
      </c>
      <c r="G276" s="84" t="b">
        <v>0</v>
      </c>
      <c r="H276" s="84" t="b">
        <v>0</v>
      </c>
      <c r="I276" s="84" t="b">
        <v>0</v>
      </c>
      <c r="J276" s="84" t="b">
        <v>0</v>
      </c>
      <c r="K276" s="84" t="b">
        <v>0</v>
      </c>
      <c r="L276" s="84" t="b">
        <v>0</v>
      </c>
    </row>
    <row r="277" spans="1:12" ht="15">
      <c r="A277" s="84" t="s">
        <v>219</v>
      </c>
      <c r="B277" s="84" t="s">
        <v>1394</v>
      </c>
      <c r="C277" s="84">
        <v>2</v>
      </c>
      <c r="D277" s="118">
        <v>0.0071873983288033155</v>
      </c>
      <c r="E277" s="118">
        <v>1.3617278360175928</v>
      </c>
      <c r="F277" s="84" t="s">
        <v>1291</v>
      </c>
      <c r="G277" s="84" t="b">
        <v>0</v>
      </c>
      <c r="H277" s="84" t="b">
        <v>0</v>
      </c>
      <c r="I277" s="84" t="b">
        <v>0</v>
      </c>
      <c r="J277" s="84" t="b">
        <v>0</v>
      </c>
      <c r="K277" s="84" t="b">
        <v>0</v>
      </c>
      <c r="L277" s="84" t="b">
        <v>0</v>
      </c>
    </row>
    <row r="278" spans="1:12" ht="15">
      <c r="A278" s="84" t="s">
        <v>1607</v>
      </c>
      <c r="B278" s="84" t="s">
        <v>1647</v>
      </c>
      <c r="C278" s="84">
        <v>2</v>
      </c>
      <c r="D278" s="118">
        <v>0.0071873983288033155</v>
      </c>
      <c r="E278" s="118">
        <v>1.1856365769619117</v>
      </c>
      <c r="F278" s="84" t="s">
        <v>1291</v>
      </c>
      <c r="G278" s="84" t="b">
        <v>0</v>
      </c>
      <c r="H278" s="84" t="b">
        <v>0</v>
      </c>
      <c r="I278" s="84" t="b">
        <v>0</v>
      </c>
      <c r="J278" s="84" t="b">
        <v>0</v>
      </c>
      <c r="K278" s="84" t="b">
        <v>0</v>
      </c>
      <c r="L27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1674</v>
      </c>
      <c r="B2" s="122" t="s">
        <v>1675</v>
      </c>
      <c r="C2" s="119" t="s">
        <v>1676</v>
      </c>
    </row>
    <row r="3" spans="1:3" ht="15">
      <c r="A3" s="121" t="s">
        <v>1286</v>
      </c>
      <c r="B3" s="121" t="s">
        <v>1286</v>
      </c>
      <c r="C3" s="34">
        <v>42</v>
      </c>
    </row>
    <row r="4" spans="1:3" ht="15">
      <c r="A4" s="121" t="s">
        <v>1286</v>
      </c>
      <c r="B4" s="121" t="s">
        <v>1287</v>
      </c>
      <c r="C4" s="34">
        <v>29</v>
      </c>
    </row>
    <row r="5" spans="1:3" ht="15">
      <c r="A5" s="121" t="s">
        <v>1286</v>
      </c>
      <c r="B5" s="121" t="s">
        <v>1288</v>
      </c>
      <c r="C5" s="34">
        <v>24</v>
      </c>
    </row>
    <row r="6" spans="1:3" ht="15">
      <c r="A6" s="121" t="s">
        <v>1286</v>
      </c>
      <c r="B6" s="121" t="s">
        <v>1293</v>
      </c>
      <c r="C6" s="34">
        <v>1</v>
      </c>
    </row>
    <row r="7" spans="1:3" ht="15">
      <c r="A7" s="121" t="s">
        <v>1287</v>
      </c>
      <c r="B7" s="121" t="s">
        <v>1286</v>
      </c>
      <c r="C7" s="34">
        <v>22</v>
      </c>
    </row>
    <row r="8" spans="1:3" ht="15">
      <c r="A8" s="121" t="s">
        <v>1287</v>
      </c>
      <c r="B8" s="121" t="s">
        <v>1287</v>
      </c>
      <c r="C8" s="34">
        <v>57</v>
      </c>
    </row>
    <row r="9" spans="1:3" ht="15">
      <c r="A9" s="121" t="s">
        <v>1287</v>
      </c>
      <c r="B9" s="121" t="s">
        <v>1288</v>
      </c>
      <c r="C9" s="34">
        <v>20</v>
      </c>
    </row>
    <row r="10" spans="1:3" ht="15">
      <c r="A10" s="121" t="s">
        <v>1288</v>
      </c>
      <c r="B10" s="121" t="s">
        <v>1286</v>
      </c>
      <c r="C10" s="34">
        <v>9</v>
      </c>
    </row>
    <row r="11" spans="1:3" ht="15">
      <c r="A11" s="121" t="s">
        <v>1288</v>
      </c>
      <c r="B11" s="121" t="s">
        <v>1287</v>
      </c>
      <c r="C11" s="34">
        <v>5</v>
      </c>
    </row>
    <row r="12" spans="1:3" ht="15">
      <c r="A12" s="121" t="s">
        <v>1288</v>
      </c>
      <c r="B12" s="121" t="s">
        <v>1288</v>
      </c>
      <c r="C12" s="34">
        <v>19</v>
      </c>
    </row>
    <row r="13" spans="1:3" ht="15">
      <c r="A13" s="121" t="s">
        <v>1289</v>
      </c>
      <c r="B13" s="121" t="s">
        <v>1286</v>
      </c>
      <c r="C13" s="34">
        <v>1</v>
      </c>
    </row>
    <row r="14" spans="1:3" ht="15">
      <c r="A14" s="121" t="s">
        <v>1289</v>
      </c>
      <c r="B14" s="121" t="s">
        <v>1289</v>
      </c>
      <c r="C14" s="34">
        <v>7</v>
      </c>
    </row>
    <row r="15" spans="1:3" ht="15">
      <c r="A15" s="121" t="s">
        <v>1290</v>
      </c>
      <c r="B15" s="121" t="s">
        <v>1290</v>
      </c>
      <c r="C15" s="34">
        <v>7</v>
      </c>
    </row>
    <row r="16" spans="1:3" ht="15">
      <c r="A16" s="121" t="s">
        <v>1291</v>
      </c>
      <c r="B16" s="121" t="s">
        <v>1286</v>
      </c>
      <c r="C16" s="34">
        <v>1</v>
      </c>
    </row>
    <row r="17" spans="1:3" ht="15">
      <c r="A17" s="121" t="s">
        <v>1291</v>
      </c>
      <c r="B17" s="121" t="s">
        <v>1291</v>
      </c>
      <c r="C17" s="34">
        <v>5</v>
      </c>
    </row>
    <row r="18" spans="1:3" ht="15">
      <c r="A18" s="121" t="s">
        <v>1292</v>
      </c>
      <c r="B18" s="121" t="s">
        <v>1292</v>
      </c>
      <c r="C18" s="34">
        <v>1</v>
      </c>
    </row>
    <row r="19" spans="1:3" ht="15">
      <c r="A19" s="121" t="s">
        <v>1293</v>
      </c>
      <c r="B19" s="121" t="s">
        <v>1293</v>
      </c>
      <c r="C1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1695</v>
      </c>
      <c r="B1" s="13" t="s">
        <v>17</v>
      </c>
    </row>
    <row r="2" spans="1:2" ht="15">
      <c r="A2" s="78" t="s">
        <v>1696</v>
      </c>
      <c r="B2" s="78" t="s">
        <v>1702</v>
      </c>
    </row>
    <row r="3" spans="1:2" ht="15">
      <c r="A3" s="78" t="s">
        <v>1697</v>
      </c>
      <c r="B3" s="78" t="s">
        <v>1703</v>
      </c>
    </row>
    <row r="4" spans="1:2" ht="15">
      <c r="A4" s="78" t="s">
        <v>1698</v>
      </c>
      <c r="B4" s="78" t="s">
        <v>1704</v>
      </c>
    </row>
    <row r="5" spans="1:2" ht="15">
      <c r="A5" s="78" t="s">
        <v>1699</v>
      </c>
      <c r="B5" s="78" t="s">
        <v>1705</v>
      </c>
    </row>
    <row r="6" spans="1:2" ht="15">
      <c r="A6" s="78" t="s">
        <v>1700</v>
      </c>
      <c r="B6" s="78" t="s">
        <v>1706</v>
      </c>
    </row>
    <row r="7" spans="1:2" ht="15">
      <c r="A7" s="78" t="s">
        <v>1701</v>
      </c>
      <c r="B7" s="78" t="s">
        <v>1703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1285</v>
      </c>
      <c r="BB2" s="13" t="s">
        <v>1303</v>
      </c>
      <c r="BC2" s="13" t="s">
        <v>1304</v>
      </c>
      <c r="BD2" s="119" t="s">
        <v>1663</v>
      </c>
      <c r="BE2" s="119" t="s">
        <v>1664</v>
      </c>
      <c r="BF2" s="119" t="s">
        <v>1665</v>
      </c>
      <c r="BG2" s="119" t="s">
        <v>1666</v>
      </c>
      <c r="BH2" s="119" t="s">
        <v>1667</v>
      </c>
      <c r="BI2" s="119" t="s">
        <v>1668</v>
      </c>
      <c r="BJ2" s="119" t="s">
        <v>1669</v>
      </c>
      <c r="BK2" s="119" t="s">
        <v>1670</v>
      </c>
      <c r="BL2" s="119" t="s">
        <v>1671</v>
      </c>
    </row>
    <row r="3" spans="1:64" ht="15" customHeight="1">
      <c r="A3" s="64" t="s">
        <v>212</v>
      </c>
      <c r="B3" s="64" t="s">
        <v>212</v>
      </c>
      <c r="C3" s="65"/>
      <c r="D3" s="66"/>
      <c r="E3" s="67"/>
      <c r="F3" s="68"/>
      <c r="G3" s="65"/>
      <c r="H3" s="69"/>
      <c r="I3" s="70"/>
      <c r="J3" s="70"/>
      <c r="K3" s="34" t="s">
        <v>65</v>
      </c>
      <c r="L3" s="71">
        <v>3</v>
      </c>
      <c r="M3" s="71"/>
      <c r="N3" s="72"/>
      <c r="O3" s="78" t="s">
        <v>176</v>
      </c>
      <c r="P3" s="80">
        <v>43690.32974537037</v>
      </c>
      <c r="Q3" s="78" t="s">
        <v>303</v>
      </c>
      <c r="R3" s="82" t="s">
        <v>349</v>
      </c>
      <c r="S3" s="78" t="s">
        <v>367</v>
      </c>
      <c r="T3" s="78"/>
      <c r="U3" s="78"/>
      <c r="V3" s="82" t="s">
        <v>393</v>
      </c>
      <c r="W3" s="80">
        <v>43690.32974537037</v>
      </c>
      <c r="X3" s="82" t="s">
        <v>418</v>
      </c>
      <c r="Y3" s="78"/>
      <c r="Z3" s="78"/>
      <c r="AA3" s="84" t="s">
        <v>483</v>
      </c>
      <c r="AB3" s="78"/>
      <c r="AC3" s="78" t="b">
        <v>0</v>
      </c>
      <c r="AD3" s="78">
        <v>0</v>
      </c>
      <c r="AE3" s="84" t="s">
        <v>552</v>
      </c>
      <c r="AF3" s="78" t="b">
        <v>0</v>
      </c>
      <c r="AG3" s="78" t="s">
        <v>560</v>
      </c>
      <c r="AH3" s="78"/>
      <c r="AI3" s="84" t="s">
        <v>552</v>
      </c>
      <c r="AJ3" s="78" t="b">
        <v>0</v>
      </c>
      <c r="AK3" s="78">
        <v>0</v>
      </c>
      <c r="AL3" s="84" t="s">
        <v>552</v>
      </c>
      <c r="AM3" s="78" t="s">
        <v>563</v>
      </c>
      <c r="AN3" s="78" t="b">
        <v>0</v>
      </c>
      <c r="AO3" s="84" t="s">
        <v>483</v>
      </c>
      <c r="AP3" s="78" t="s">
        <v>176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v>0</v>
      </c>
      <c r="BE3" s="49">
        <v>0</v>
      </c>
      <c r="BF3" s="48">
        <v>0</v>
      </c>
      <c r="BG3" s="49">
        <v>0</v>
      </c>
      <c r="BH3" s="48">
        <v>0</v>
      </c>
      <c r="BI3" s="49">
        <v>0</v>
      </c>
      <c r="BJ3" s="48">
        <v>4</v>
      </c>
      <c r="BK3" s="49">
        <v>100</v>
      </c>
      <c r="BL3" s="48">
        <v>4</v>
      </c>
    </row>
    <row r="4" spans="1:64" ht="15" customHeight="1">
      <c r="A4" s="64" t="s">
        <v>213</v>
      </c>
      <c r="B4" s="64" t="s">
        <v>213</v>
      </c>
      <c r="C4" s="65"/>
      <c r="D4" s="66"/>
      <c r="E4" s="67"/>
      <c r="F4" s="68"/>
      <c r="G4" s="65"/>
      <c r="H4" s="69"/>
      <c r="I4" s="70"/>
      <c r="J4" s="70"/>
      <c r="K4" s="34" t="s">
        <v>65</v>
      </c>
      <c r="L4" s="77">
        <v>4</v>
      </c>
      <c r="M4" s="77"/>
      <c r="N4" s="72"/>
      <c r="O4" s="79" t="s">
        <v>176</v>
      </c>
      <c r="P4" s="81">
        <v>43690.3315162037</v>
      </c>
      <c r="Q4" s="79" t="s">
        <v>304</v>
      </c>
      <c r="R4" s="79"/>
      <c r="S4" s="79"/>
      <c r="T4" s="79"/>
      <c r="U4" s="79"/>
      <c r="V4" s="83" t="s">
        <v>394</v>
      </c>
      <c r="W4" s="81">
        <v>43690.3315162037</v>
      </c>
      <c r="X4" s="83" t="s">
        <v>419</v>
      </c>
      <c r="Y4" s="79"/>
      <c r="Z4" s="79"/>
      <c r="AA4" s="85" t="s">
        <v>484</v>
      </c>
      <c r="AB4" s="79"/>
      <c r="AC4" s="79" t="b">
        <v>0</v>
      </c>
      <c r="AD4" s="79">
        <v>0</v>
      </c>
      <c r="AE4" s="85" t="s">
        <v>552</v>
      </c>
      <c r="AF4" s="79" t="b">
        <v>0</v>
      </c>
      <c r="AG4" s="79" t="s">
        <v>560</v>
      </c>
      <c r="AH4" s="79"/>
      <c r="AI4" s="85" t="s">
        <v>552</v>
      </c>
      <c r="AJ4" s="79" t="b">
        <v>0</v>
      </c>
      <c r="AK4" s="79">
        <v>0</v>
      </c>
      <c r="AL4" s="85" t="s">
        <v>552</v>
      </c>
      <c r="AM4" s="79" t="s">
        <v>563</v>
      </c>
      <c r="AN4" s="79" t="b">
        <v>0</v>
      </c>
      <c r="AO4" s="85" t="s">
        <v>484</v>
      </c>
      <c r="AP4" s="79" t="s">
        <v>176</v>
      </c>
      <c r="AQ4" s="79">
        <v>0</v>
      </c>
      <c r="AR4" s="79">
        <v>0</v>
      </c>
      <c r="AS4" s="79"/>
      <c r="AT4" s="79"/>
      <c r="AU4" s="79"/>
      <c r="AV4" s="79"/>
      <c r="AW4" s="79"/>
      <c r="AX4" s="79"/>
      <c r="AY4" s="79"/>
      <c r="AZ4" s="79"/>
      <c r="BA4">
        <v>1</v>
      </c>
      <c r="BB4" s="78" t="str">
        <f>REPLACE(INDEX(GroupVertices[Group],MATCH(Edges25[[#This Row],[Vertex 1]],GroupVertices[Vertex],0)),1,1,"")</f>
        <v>5</v>
      </c>
      <c r="BC4" s="78" t="str">
        <f>REPLACE(INDEX(GroupVertices[Group],MATCH(Edges25[[#This Row],[Vertex 2]],GroupVertices[Vertex],0)),1,1,"")</f>
        <v>5</v>
      </c>
      <c r="BD4" s="48">
        <v>0</v>
      </c>
      <c r="BE4" s="49">
        <v>0</v>
      </c>
      <c r="BF4" s="48">
        <v>0</v>
      </c>
      <c r="BG4" s="49">
        <v>0</v>
      </c>
      <c r="BH4" s="48">
        <v>0</v>
      </c>
      <c r="BI4" s="49">
        <v>0</v>
      </c>
      <c r="BJ4" s="48">
        <v>12</v>
      </c>
      <c r="BK4" s="49">
        <v>100</v>
      </c>
      <c r="BL4" s="48">
        <v>12</v>
      </c>
    </row>
    <row r="5" spans="1:64" ht="15">
      <c r="A5" s="64" t="s">
        <v>214</v>
      </c>
      <c r="B5" s="64" t="s">
        <v>214</v>
      </c>
      <c r="C5" s="65"/>
      <c r="D5" s="66"/>
      <c r="E5" s="67"/>
      <c r="F5" s="68"/>
      <c r="G5" s="65"/>
      <c r="H5" s="69"/>
      <c r="I5" s="70"/>
      <c r="J5" s="70"/>
      <c r="K5" s="34" t="s">
        <v>65</v>
      </c>
      <c r="L5" s="77">
        <v>5</v>
      </c>
      <c r="M5" s="77"/>
      <c r="N5" s="72"/>
      <c r="O5" s="79" t="s">
        <v>176</v>
      </c>
      <c r="P5" s="81">
        <v>43690.33626157408</v>
      </c>
      <c r="Q5" s="79" t="s">
        <v>305</v>
      </c>
      <c r="R5" s="83" t="s">
        <v>349</v>
      </c>
      <c r="S5" s="79" t="s">
        <v>367</v>
      </c>
      <c r="T5" s="79"/>
      <c r="U5" s="79"/>
      <c r="V5" s="83" t="s">
        <v>395</v>
      </c>
      <c r="W5" s="81">
        <v>43690.33626157408</v>
      </c>
      <c r="X5" s="83" t="s">
        <v>420</v>
      </c>
      <c r="Y5" s="79"/>
      <c r="Z5" s="79"/>
      <c r="AA5" s="85" t="s">
        <v>485</v>
      </c>
      <c r="AB5" s="79"/>
      <c r="AC5" s="79" t="b">
        <v>0</v>
      </c>
      <c r="AD5" s="79">
        <v>0</v>
      </c>
      <c r="AE5" s="85" t="s">
        <v>552</v>
      </c>
      <c r="AF5" s="79" t="b">
        <v>0</v>
      </c>
      <c r="AG5" s="79" t="s">
        <v>560</v>
      </c>
      <c r="AH5" s="79"/>
      <c r="AI5" s="85" t="s">
        <v>552</v>
      </c>
      <c r="AJ5" s="79" t="b">
        <v>0</v>
      </c>
      <c r="AK5" s="79">
        <v>0</v>
      </c>
      <c r="AL5" s="85" t="s">
        <v>552</v>
      </c>
      <c r="AM5" s="79" t="s">
        <v>563</v>
      </c>
      <c r="AN5" s="79" t="b">
        <v>0</v>
      </c>
      <c r="AO5" s="85" t="s">
        <v>485</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5</v>
      </c>
      <c r="BD5" s="48">
        <v>0</v>
      </c>
      <c r="BE5" s="49">
        <v>0</v>
      </c>
      <c r="BF5" s="48">
        <v>0</v>
      </c>
      <c r="BG5" s="49">
        <v>0</v>
      </c>
      <c r="BH5" s="48">
        <v>0</v>
      </c>
      <c r="BI5" s="49">
        <v>0</v>
      </c>
      <c r="BJ5" s="48">
        <v>4</v>
      </c>
      <c r="BK5" s="49">
        <v>100</v>
      </c>
      <c r="BL5" s="48">
        <v>4</v>
      </c>
    </row>
    <row r="6" spans="1:64" ht="15">
      <c r="A6" s="64" t="s">
        <v>215</v>
      </c>
      <c r="B6" s="64" t="s">
        <v>215</v>
      </c>
      <c r="C6" s="65"/>
      <c r="D6" s="66"/>
      <c r="E6" s="67"/>
      <c r="F6" s="68"/>
      <c r="G6" s="65"/>
      <c r="H6" s="69"/>
      <c r="I6" s="70"/>
      <c r="J6" s="70"/>
      <c r="K6" s="34" t="s">
        <v>65</v>
      </c>
      <c r="L6" s="77">
        <v>6</v>
      </c>
      <c r="M6" s="77"/>
      <c r="N6" s="72"/>
      <c r="O6" s="79" t="s">
        <v>176</v>
      </c>
      <c r="P6" s="81">
        <v>43690.33734953704</v>
      </c>
      <c r="Q6" s="79" t="s">
        <v>306</v>
      </c>
      <c r="R6" s="83" t="s">
        <v>349</v>
      </c>
      <c r="S6" s="79" t="s">
        <v>367</v>
      </c>
      <c r="T6" s="79" t="s">
        <v>374</v>
      </c>
      <c r="U6" s="79"/>
      <c r="V6" s="83" t="s">
        <v>396</v>
      </c>
      <c r="W6" s="81">
        <v>43690.33734953704</v>
      </c>
      <c r="X6" s="83" t="s">
        <v>421</v>
      </c>
      <c r="Y6" s="79"/>
      <c r="Z6" s="79"/>
      <c r="AA6" s="85" t="s">
        <v>486</v>
      </c>
      <c r="AB6" s="79"/>
      <c r="AC6" s="79" t="b">
        <v>0</v>
      </c>
      <c r="AD6" s="79">
        <v>2</v>
      </c>
      <c r="AE6" s="85" t="s">
        <v>552</v>
      </c>
      <c r="AF6" s="79" t="b">
        <v>0</v>
      </c>
      <c r="AG6" s="79" t="s">
        <v>560</v>
      </c>
      <c r="AH6" s="79"/>
      <c r="AI6" s="85" t="s">
        <v>552</v>
      </c>
      <c r="AJ6" s="79" t="b">
        <v>0</v>
      </c>
      <c r="AK6" s="79">
        <v>0</v>
      </c>
      <c r="AL6" s="85" t="s">
        <v>552</v>
      </c>
      <c r="AM6" s="79" t="s">
        <v>563</v>
      </c>
      <c r="AN6" s="79" t="b">
        <v>0</v>
      </c>
      <c r="AO6" s="85" t="s">
        <v>486</v>
      </c>
      <c r="AP6" s="79" t="s">
        <v>176</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v>0</v>
      </c>
      <c r="BE6" s="49">
        <v>0</v>
      </c>
      <c r="BF6" s="48">
        <v>0</v>
      </c>
      <c r="BG6" s="49">
        <v>0</v>
      </c>
      <c r="BH6" s="48">
        <v>0</v>
      </c>
      <c r="BI6" s="49">
        <v>0</v>
      </c>
      <c r="BJ6" s="48">
        <v>8</v>
      </c>
      <c r="BK6" s="49">
        <v>100</v>
      </c>
      <c r="BL6" s="48">
        <v>8</v>
      </c>
    </row>
    <row r="7" spans="1:64" ht="15">
      <c r="A7" s="64" t="s">
        <v>216</v>
      </c>
      <c r="B7" s="64" t="s">
        <v>216</v>
      </c>
      <c r="C7" s="65"/>
      <c r="D7" s="66"/>
      <c r="E7" s="67"/>
      <c r="F7" s="68"/>
      <c r="G7" s="65"/>
      <c r="H7" s="69"/>
      <c r="I7" s="70"/>
      <c r="J7" s="70"/>
      <c r="K7" s="34" t="s">
        <v>65</v>
      </c>
      <c r="L7" s="77">
        <v>7</v>
      </c>
      <c r="M7" s="77"/>
      <c r="N7" s="72"/>
      <c r="O7" s="79" t="s">
        <v>176</v>
      </c>
      <c r="P7" s="81">
        <v>43690.47133101852</v>
      </c>
      <c r="Q7" s="79" t="s">
        <v>307</v>
      </c>
      <c r="R7" s="83" t="s">
        <v>350</v>
      </c>
      <c r="S7" s="79" t="s">
        <v>368</v>
      </c>
      <c r="T7" s="79" t="s">
        <v>375</v>
      </c>
      <c r="U7" s="79"/>
      <c r="V7" s="83" t="s">
        <v>397</v>
      </c>
      <c r="W7" s="81">
        <v>43690.47133101852</v>
      </c>
      <c r="X7" s="83" t="s">
        <v>422</v>
      </c>
      <c r="Y7" s="79"/>
      <c r="Z7" s="79"/>
      <c r="AA7" s="85" t="s">
        <v>487</v>
      </c>
      <c r="AB7" s="79"/>
      <c r="AC7" s="79" t="b">
        <v>0</v>
      </c>
      <c r="AD7" s="79">
        <v>0</v>
      </c>
      <c r="AE7" s="85" t="s">
        <v>552</v>
      </c>
      <c r="AF7" s="79" t="b">
        <v>0</v>
      </c>
      <c r="AG7" s="79" t="s">
        <v>560</v>
      </c>
      <c r="AH7" s="79"/>
      <c r="AI7" s="85" t="s">
        <v>552</v>
      </c>
      <c r="AJ7" s="79" t="b">
        <v>0</v>
      </c>
      <c r="AK7" s="79">
        <v>0</v>
      </c>
      <c r="AL7" s="85" t="s">
        <v>552</v>
      </c>
      <c r="AM7" s="79" t="s">
        <v>564</v>
      </c>
      <c r="AN7" s="79" t="b">
        <v>0</v>
      </c>
      <c r="AO7" s="85" t="s">
        <v>487</v>
      </c>
      <c r="AP7" s="79" t="s">
        <v>176</v>
      </c>
      <c r="AQ7" s="79">
        <v>0</v>
      </c>
      <c r="AR7" s="79">
        <v>0</v>
      </c>
      <c r="AS7" s="79"/>
      <c r="AT7" s="79"/>
      <c r="AU7" s="79"/>
      <c r="AV7" s="79"/>
      <c r="AW7" s="79"/>
      <c r="AX7" s="79"/>
      <c r="AY7" s="79"/>
      <c r="AZ7" s="79"/>
      <c r="BA7">
        <v>1</v>
      </c>
      <c r="BB7" s="78" t="str">
        <f>REPLACE(INDEX(GroupVertices[Group],MATCH(Edges25[[#This Row],[Vertex 1]],GroupVertices[Vertex],0)),1,1,"")</f>
        <v>5</v>
      </c>
      <c r="BC7" s="78" t="str">
        <f>REPLACE(INDEX(GroupVertices[Group],MATCH(Edges25[[#This Row],[Vertex 2]],GroupVertices[Vertex],0)),1,1,"")</f>
        <v>5</v>
      </c>
      <c r="BD7" s="48">
        <v>0</v>
      </c>
      <c r="BE7" s="49">
        <v>0</v>
      </c>
      <c r="BF7" s="48">
        <v>0</v>
      </c>
      <c r="BG7" s="49">
        <v>0</v>
      </c>
      <c r="BH7" s="48">
        <v>0</v>
      </c>
      <c r="BI7" s="49">
        <v>0</v>
      </c>
      <c r="BJ7" s="48">
        <v>5</v>
      </c>
      <c r="BK7" s="49">
        <v>100</v>
      </c>
      <c r="BL7" s="48">
        <v>5</v>
      </c>
    </row>
    <row r="8" spans="1:64" ht="15">
      <c r="A8" s="64" t="s">
        <v>217</v>
      </c>
      <c r="B8" s="64" t="s">
        <v>217</v>
      </c>
      <c r="C8" s="65"/>
      <c r="D8" s="66"/>
      <c r="E8" s="67"/>
      <c r="F8" s="68"/>
      <c r="G8" s="65"/>
      <c r="H8" s="69"/>
      <c r="I8" s="70"/>
      <c r="J8" s="70"/>
      <c r="K8" s="34" t="s">
        <v>65</v>
      </c>
      <c r="L8" s="77">
        <v>8</v>
      </c>
      <c r="M8" s="77"/>
      <c r="N8" s="72"/>
      <c r="O8" s="79" t="s">
        <v>176</v>
      </c>
      <c r="P8" s="81">
        <v>43691.2322337963</v>
      </c>
      <c r="Q8" s="79" t="s">
        <v>308</v>
      </c>
      <c r="R8" s="83" t="s">
        <v>351</v>
      </c>
      <c r="S8" s="79" t="s">
        <v>369</v>
      </c>
      <c r="T8" s="79" t="s">
        <v>376</v>
      </c>
      <c r="U8" s="79"/>
      <c r="V8" s="83" t="s">
        <v>398</v>
      </c>
      <c r="W8" s="81">
        <v>43691.2322337963</v>
      </c>
      <c r="X8" s="83" t="s">
        <v>423</v>
      </c>
      <c r="Y8" s="79"/>
      <c r="Z8" s="79"/>
      <c r="AA8" s="85" t="s">
        <v>488</v>
      </c>
      <c r="AB8" s="79"/>
      <c r="AC8" s="79" t="b">
        <v>0</v>
      </c>
      <c r="AD8" s="79">
        <v>0</v>
      </c>
      <c r="AE8" s="85" t="s">
        <v>552</v>
      </c>
      <c r="AF8" s="79" t="b">
        <v>0</v>
      </c>
      <c r="AG8" s="79" t="s">
        <v>560</v>
      </c>
      <c r="AH8" s="79"/>
      <c r="AI8" s="85" t="s">
        <v>552</v>
      </c>
      <c r="AJ8" s="79" t="b">
        <v>0</v>
      </c>
      <c r="AK8" s="79">
        <v>0</v>
      </c>
      <c r="AL8" s="85" t="s">
        <v>552</v>
      </c>
      <c r="AM8" s="79" t="s">
        <v>564</v>
      </c>
      <c r="AN8" s="79" t="b">
        <v>0</v>
      </c>
      <c r="AO8" s="85" t="s">
        <v>488</v>
      </c>
      <c r="AP8" s="79" t="s">
        <v>176</v>
      </c>
      <c r="AQ8" s="79">
        <v>0</v>
      </c>
      <c r="AR8" s="79">
        <v>0</v>
      </c>
      <c r="AS8" s="79"/>
      <c r="AT8" s="79"/>
      <c r="AU8" s="79"/>
      <c r="AV8" s="79"/>
      <c r="AW8" s="79"/>
      <c r="AX8" s="79"/>
      <c r="AY8" s="79"/>
      <c r="AZ8" s="79"/>
      <c r="BA8">
        <v>1</v>
      </c>
      <c r="BB8" s="78" t="str">
        <f>REPLACE(INDEX(GroupVertices[Group],MATCH(Edges25[[#This Row],[Vertex 1]],GroupVertices[Vertex],0)),1,1,"")</f>
        <v>5</v>
      </c>
      <c r="BC8" s="78" t="str">
        <f>REPLACE(INDEX(GroupVertices[Group],MATCH(Edges25[[#This Row],[Vertex 2]],GroupVertices[Vertex],0)),1,1,"")</f>
        <v>5</v>
      </c>
      <c r="BD8" s="48">
        <v>0</v>
      </c>
      <c r="BE8" s="49">
        <v>0</v>
      </c>
      <c r="BF8" s="48">
        <v>0</v>
      </c>
      <c r="BG8" s="49">
        <v>0</v>
      </c>
      <c r="BH8" s="48">
        <v>0</v>
      </c>
      <c r="BI8" s="49">
        <v>0</v>
      </c>
      <c r="BJ8" s="48">
        <v>13</v>
      </c>
      <c r="BK8" s="49">
        <v>100</v>
      </c>
      <c r="BL8" s="48">
        <v>13</v>
      </c>
    </row>
    <row r="9" spans="1:64" ht="15">
      <c r="A9" s="64" t="s">
        <v>218</v>
      </c>
      <c r="B9" s="64" t="s">
        <v>218</v>
      </c>
      <c r="C9" s="65"/>
      <c r="D9" s="66"/>
      <c r="E9" s="67"/>
      <c r="F9" s="68"/>
      <c r="G9" s="65"/>
      <c r="H9" s="69"/>
      <c r="I9" s="70"/>
      <c r="J9" s="70"/>
      <c r="K9" s="34" t="s">
        <v>65</v>
      </c>
      <c r="L9" s="77">
        <v>9</v>
      </c>
      <c r="M9" s="77"/>
      <c r="N9" s="72"/>
      <c r="O9" s="79" t="s">
        <v>176</v>
      </c>
      <c r="P9" s="81">
        <v>43705.78011574074</v>
      </c>
      <c r="Q9" s="79" t="s">
        <v>309</v>
      </c>
      <c r="R9" s="83" t="s">
        <v>352</v>
      </c>
      <c r="S9" s="79" t="s">
        <v>370</v>
      </c>
      <c r="T9" s="79"/>
      <c r="U9" s="79"/>
      <c r="V9" s="83" t="s">
        <v>399</v>
      </c>
      <c r="W9" s="81">
        <v>43705.78011574074</v>
      </c>
      <c r="X9" s="83" t="s">
        <v>424</v>
      </c>
      <c r="Y9" s="79"/>
      <c r="Z9" s="79"/>
      <c r="AA9" s="85" t="s">
        <v>489</v>
      </c>
      <c r="AB9" s="79"/>
      <c r="AC9" s="79" t="b">
        <v>0</v>
      </c>
      <c r="AD9" s="79">
        <v>0</v>
      </c>
      <c r="AE9" s="85" t="s">
        <v>552</v>
      </c>
      <c r="AF9" s="79" t="b">
        <v>0</v>
      </c>
      <c r="AG9" s="79" t="s">
        <v>560</v>
      </c>
      <c r="AH9" s="79"/>
      <c r="AI9" s="85" t="s">
        <v>552</v>
      </c>
      <c r="AJ9" s="79" t="b">
        <v>0</v>
      </c>
      <c r="AK9" s="79">
        <v>0</v>
      </c>
      <c r="AL9" s="85" t="s">
        <v>552</v>
      </c>
      <c r="AM9" s="79" t="s">
        <v>565</v>
      </c>
      <c r="AN9" s="79" t="b">
        <v>0</v>
      </c>
      <c r="AO9" s="85" t="s">
        <v>489</v>
      </c>
      <c r="AP9" s="79" t="s">
        <v>176</v>
      </c>
      <c r="AQ9" s="79">
        <v>0</v>
      </c>
      <c r="AR9" s="79">
        <v>0</v>
      </c>
      <c r="AS9" s="79"/>
      <c r="AT9" s="79"/>
      <c r="AU9" s="79"/>
      <c r="AV9" s="79"/>
      <c r="AW9" s="79"/>
      <c r="AX9" s="79"/>
      <c r="AY9" s="79"/>
      <c r="AZ9" s="79"/>
      <c r="BA9">
        <v>1</v>
      </c>
      <c r="BB9" s="78" t="str">
        <f>REPLACE(INDEX(GroupVertices[Group],MATCH(Edges25[[#This Row],[Vertex 1]],GroupVertices[Vertex],0)),1,1,"")</f>
        <v>5</v>
      </c>
      <c r="BC9" s="78" t="str">
        <f>REPLACE(INDEX(GroupVertices[Group],MATCH(Edges25[[#This Row],[Vertex 2]],GroupVertices[Vertex],0)),1,1,"")</f>
        <v>5</v>
      </c>
      <c r="BD9" s="48">
        <v>0</v>
      </c>
      <c r="BE9" s="49">
        <v>0</v>
      </c>
      <c r="BF9" s="48">
        <v>0</v>
      </c>
      <c r="BG9" s="49">
        <v>0</v>
      </c>
      <c r="BH9" s="48">
        <v>0</v>
      </c>
      <c r="BI9" s="49">
        <v>0</v>
      </c>
      <c r="BJ9" s="48">
        <v>4</v>
      </c>
      <c r="BK9" s="49">
        <v>100</v>
      </c>
      <c r="BL9" s="48">
        <v>4</v>
      </c>
    </row>
    <row r="10" spans="1:64" ht="15">
      <c r="A10" s="64" t="s">
        <v>219</v>
      </c>
      <c r="B10" s="64" t="s">
        <v>237</v>
      </c>
      <c r="C10" s="65"/>
      <c r="D10" s="66"/>
      <c r="E10" s="67"/>
      <c r="F10" s="68"/>
      <c r="G10" s="65"/>
      <c r="H10" s="69"/>
      <c r="I10" s="70"/>
      <c r="J10" s="70"/>
      <c r="K10" s="34" t="s">
        <v>65</v>
      </c>
      <c r="L10" s="77">
        <v>10</v>
      </c>
      <c r="M10" s="77"/>
      <c r="N10" s="72"/>
      <c r="O10" s="79" t="s">
        <v>301</v>
      </c>
      <c r="P10" s="81">
        <v>43711.838900462964</v>
      </c>
      <c r="Q10" s="79" t="s">
        <v>310</v>
      </c>
      <c r="R10" s="83" t="s">
        <v>353</v>
      </c>
      <c r="S10" s="79" t="s">
        <v>371</v>
      </c>
      <c r="T10" s="79" t="s">
        <v>377</v>
      </c>
      <c r="U10" s="79"/>
      <c r="V10" s="83" t="s">
        <v>400</v>
      </c>
      <c r="W10" s="81">
        <v>43711.838900462964</v>
      </c>
      <c r="X10" s="83" t="s">
        <v>425</v>
      </c>
      <c r="Y10" s="79"/>
      <c r="Z10" s="79"/>
      <c r="AA10" s="85" t="s">
        <v>490</v>
      </c>
      <c r="AB10" s="79"/>
      <c r="AC10" s="79" t="b">
        <v>0</v>
      </c>
      <c r="AD10" s="79">
        <v>4</v>
      </c>
      <c r="AE10" s="85" t="s">
        <v>552</v>
      </c>
      <c r="AF10" s="79" t="b">
        <v>0</v>
      </c>
      <c r="AG10" s="79" t="s">
        <v>560</v>
      </c>
      <c r="AH10" s="79"/>
      <c r="AI10" s="85" t="s">
        <v>552</v>
      </c>
      <c r="AJ10" s="79" t="b">
        <v>0</v>
      </c>
      <c r="AK10" s="79">
        <v>3</v>
      </c>
      <c r="AL10" s="85" t="s">
        <v>552</v>
      </c>
      <c r="AM10" s="79" t="s">
        <v>566</v>
      </c>
      <c r="AN10" s="79" t="b">
        <v>0</v>
      </c>
      <c r="AO10" s="85" t="s">
        <v>490</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c r="BE10" s="49"/>
      <c r="BF10" s="48"/>
      <c r="BG10" s="49"/>
      <c r="BH10" s="48"/>
      <c r="BI10" s="49"/>
      <c r="BJ10" s="48"/>
      <c r="BK10" s="49"/>
      <c r="BL10" s="48"/>
    </row>
    <row r="11" spans="1:64" ht="15">
      <c r="A11" s="64" t="s">
        <v>220</v>
      </c>
      <c r="B11" s="64" t="s">
        <v>219</v>
      </c>
      <c r="C11" s="65"/>
      <c r="D11" s="66"/>
      <c r="E11" s="67"/>
      <c r="F11" s="68"/>
      <c r="G11" s="65"/>
      <c r="H11" s="69"/>
      <c r="I11" s="70"/>
      <c r="J11" s="70"/>
      <c r="K11" s="34" t="s">
        <v>65</v>
      </c>
      <c r="L11" s="77">
        <v>13</v>
      </c>
      <c r="M11" s="77"/>
      <c r="N11" s="72"/>
      <c r="O11" s="79" t="s">
        <v>301</v>
      </c>
      <c r="P11" s="81">
        <v>43711.83902777778</v>
      </c>
      <c r="Q11" s="79" t="s">
        <v>311</v>
      </c>
      <c r="R11" s="79"/>
      <c r="S11" s="79"/>
      <c r="T11" s="79" t="s">
        <v>378</v>
      </c>
      <c r="U11" s="79"/>
      <c r="V11" s="83" t="s">
        <v>401</v>
      </c>
      <c r="W11" s="81">
        <v>43711.83902777778</v>
      </c>
      <c r="X11" s="83" t="s">
        <v>426</v>
      </c>
      <c r="Y11" s="79"/>
      <c r="Z11" s="79"/>
      <c r="AA11" s="85" t="s">
        <v>491</v>
      </c>
      <c r="AB11" s="79"/>
      <c r="AC11" s="79" t="b">
        <v>0</v>
      </c>
      <c r="AD11" s="79">
        <v>0</v>
      </c>
      <c r="AE11" s="85" t="s">
        <v>552</v>
      </c>
      <c r="AF11" s="79" t="b">
        <v>0</v>
      </c>
      <c r="AG11" s="79" t="s">
        <v>560</v>
      </c>
      <c r="AH11" s="79"/>
      <c r="AI11" s="85" t="s">
        <v>552</v>
      </c>
      <c r="AJ11" s="79" t="b">
        <v>0</v>
      </c>
      <c r="AK11" s="79">
        <v>3</v>
      </c>
      <c r="AL11" s="85" t="s">
        <v>490</v>
      </c>
      <c r="AM11" s="79" t="s">
        <v>567</v>
      </c>
      <c r="AN11" s="79" t="b">
        <v>0</v>
      </c>
      <c r="AO11" s="85" t="s">
        <v>490</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v>0</v>
      </c>
      <c r="BE11" s="49">
        <v>0</v>
      </c>
      <c r="BF11" s="48">
        <v>0</v>
      </c>
      <c r="BG11" s="49">
        <v>0</v>
      </c>
      <c r="BH11" s="48">
        <v>0</v>
      </c>
      <c r="BI11" s="49">
        <v>0</v>
      </c>
      <c r="BJ11" s="48">
        <v>20</v>
      </c>
      <c r="BK11" s="49">
        <v>100</v>
      </c>
      <c r="BL11" s="48">
        <v>20</v>
      </c>
    </row>
    <row r="12" spans="1:64" ht="15">
      <c r="A12" s="64" t="s">
        <v>221</v>
      </c>
      <c r="B12" s="64" t="s">
        <v>219</v>
      </c>
      <c r="C12" s="65"/>
      <c r="D12" s="66"/>
      <c r="E12" s="67"/>
      <c r="F12" s="68"/>
      <c r="G12" s="65"/>
      <c r="H12" s="69"/>
      <c r="I12" s="70"/>
      <c r="J12" s="70"/>
      <c r="K12" s="34" t="s">
        <v>65</v>
      </c>
      <c r="L12" s="77">
        <v>15</v>
      </c>
      <c r="M12" s="77"/>
      <c r="N12" s="72"/>
      <c r="O12" s="79" t="s">
        <v>301</v>
      </c>
      <c r="P12" s="81">
        <v>43711.8659375</v>
      </c>
      <c r="Q12" s="79" t="s">
        <v>311</v>
      </c>
      <c r="R12" s="79"/>
      <c r="S12" s="79"/>
      <c r="T12" s="79" t="s">
        <v>378</v>
      </c>
      <c r="U12" s="79"/>
      <c r="V12" s="83" t="s">
        <v>402</v>
      </c>
      <c r="W12" s="81">
        <v>43711.8659375</v>
      </c>
      <c r="X12" s="83" t="s">
        <v>427</v>
      </c>
      <c r="Y12" s="79"/>
      <c r="Z12" s="79"/>
      <c r="AA12" s="85" t="s">
        <v>492</v>
      </c>
      <c r="AB12" s="79"/>
      <c r="AC12" s="79" t="b">
        <v>0</v>
      </c>
      <c r="AD12" s="79">
        <v>0</v>
      </c>
      <c r="AE12" s="85" t="s">
        <v>552</v>
      </c>
      <c r="AF12" s="79" t="b">
        <v>0</v>
      </c>
      <c r="AG12" s="79" t="s">
        <v>560</v>
      </c>
      <c r="AH12" s="79"/>
      <c r="AI12" s="85" t="s">
        <v>552</v>
      </c>
      <c r="AJ12" s="79" t="b">
        <v>0</v>
      </c>
      <c r="AK12" s="79">
        <v>3</v>
      </c>
      <c r="AL12" s="85" t="s">
        <v>490</v>
      </c>
      <c r="AM12" s="79" t="s">
        <v>568</v>
      </c>
      <c r="AN12" s="79" t="b">
        <v>0</v>
      </c>
      <c r="AO12" s="85" t="s">
        <v>490</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0</v>
      </c>
      <c r="BE12" s="49">
        <v>0</v>
      </c>
      <c r="BF12" s="48">
        <v>0</v>
      </c>
      <c r="BG12" s="49">
        <v>0</v>
      </c>
      <c r="BH12" s="48">
        <v>0</v>
      </c>
      <c r="BI12" s="49">
        <v>0</v>
      </c>
      <c r="BJ12" s="48">
        <v>20</v>
      </c>
      <c r="BK12" s="49">
        <v>100</v>
      </c>
      <c r="BL12" s="48">
        <v>20</v>
      </c>
    </row>
    <row r="13" spans="1:64" ht="15">
      <c r="A13" s="64" t="s">
        <v>222</v>
      </c>
      <c r="B13" s="64" t="s">
        <v>226</v>
      </c>
      <c r="C13" s="65"/>
      <c r="D13" s="66"/>
      <c r="E13" s="67"/>
      <c r="F13" s="68"/>
      <c r="G13" s="65"/>
      <c r="H13" s="69"/>
      <c r="I13" s="70"/>
      <c r="J13" s="70"/>
      <c r="K13" s="34" t="s">
        <v>65</v>
      </c>
      <c r="L13" s="77">
        <v>16</v>
      </c>
      <c r="M13" s="77"/>
      <c r="N13" s="72"/>
      <c r="O13" s="79" t="s">
        <v>301</v>
      </c>
      <c r="P13" s="81">
        <v>43715.02809027778</v>
      </c>
      <c r="Q13" s="79" t="s">
        <v>312</v>
      </c>
      <c r="R13" s="83" t="s">
        <v>354</v>
      </c>
      <c r="S13" s="79" t="s">
        <v>372</v>
      </c>
      <c r="T13" s="79" t="s">
        <v>379</v>
      </c>
      <c r="U13" s="79"/>
      <c r="V13" s="83" t="s">
        <v>403</v>
      </c>
      <c r="W13" s="81">
        <v>43715.02809027778</v>
      </c>
      <c r="X13" s="83" t="s">
        <v>428</v>
      </c>
      <c r="Y13" s="79"/>
      <c r="Z13" s="79"/>
      <c r="AA13" s="85" t="s">
        <v>493</v>
      </c>
      <c r="AB13" s="79"/>
      <c r="AC13" s="79" t="b">
        <v>0</v>
      </c>
      <c r="AD13" s="79">
        <v>0</v>
      </c>
      <c r="AE13" s="85" t="s">
        <v>552</v>
      </c>
      <c r="AF13" s="79" t="b">
        <v>0</v>
      </c>
      <c r="AG13" s="79" t="s">
        <v>560</v>
      </c>
      <c r="AH13" s="79"/>
      <c r="AI13" s="85" t="s">
        <v>552</v>
      </c>
      <c r="AJ13" s="79" t="b">
        <v>0</v>
      </c>
      <c r="AK13" s="79">
        <v>7</v>
      </c>
      <c r="AL13" s="85" t="s">
        <v>505</v>
      </c>
      <c r="AM13" s="79" t="s">
        <v>568</v>
      </c>
      <c r="AN13" s="79" t="b">
        <v>0</v>
      </c>
      <c r="AO13" s="85" t="s">
        <v>505</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6.25</v>
      </c>
      <c r="BF13" s="48">
        <v>0</v>
      </c>
      <c r="BG13" s="49">
        <v>0</v>
      </c>
      <c r="BH13" s="48">
        <v>0</v>
      </c>
      <c r="BI13" s="49">
        <v>0</v>
      </c>
      <c r="BJ13" s="48">
        <v>15</v>
      </c>
      <c r="BK13" s="49">
        <v>93.75</v>
      </c>
      <c r="BL13" s="48">
        <v>16</v>
      </c>
    </row>
    <row r="14" spans="1:64" ht="15">
      <c r="A14" s="64" t="s">
        <v>223</v>
      </c>
      <c r="B14" s="64" t="s">
        <v>240</v>
      </c>
      <c r="C14" s="65"/>
      <c r="D14" s="66"/>
      <c r="E14" s="67"/>
      <c r="F14" s="68"/>
      <c r="G14" s="65"/>
      <c r="H14" s="69"/>
      <c r="I14" s="70"/>
      <c r="J14" s="70"/>
      <c r="K14" s="34" t="s">
        <v>65</v>
      </c>
      <c r="L14" s="77">
        <v>17</v>
      </c>
      <c r="M14" s="77"/>
      <c r="N14" s="72"/>
      <c r="O14" s="79" t="s">
        <v>302</v>
      </c>
      <c r="P14" s="81">
        <v>43733.795</v>
      </c>
      <c r="Q14" s="79" t="s">
        <v>313</v>
      </c>
      <c r="R14" s="83" t="s">
        <v>355</v>
      </c>
      <c r="S14" s="79" t="s">
        <v>372</v>
      </c>
      <c r="T14" s="79"/>
      <c r="U14" s="79"/>
      <c r="V14" s="83" t="s">
        <v>404</v>
      </c>
      <c r="W14" s="81">
        <v>43733.795</v>
      </c>
      <c r="X14" s="83" t="s">
        <v>429</v>
      </c>
      <c r="Y14" s="79"/>
      <c r="Z14" s="79"/>
      <c r="AA14" s="85" t="s">
        <v>494</v>
      </c>
      <c r="AB14" s="85" t="s">
        <v>548</v>
      </c>
      <c r="AC14" s="79" t="b">
        <v>0</v>
      </c>
      <c r="AD14" s="79">
        <v>0</v>
      </c>
      <c r="AE14" s="85" t="s">
        <v>553</v>
      </c>
      <c r="AF14" s="79" t="b">
        <v>0</v>
      </c>
      <c r="AG14" s="79" t="s">
        <v>560</v>
      </c>
      <c r="AH14" s="79"/>
      <c r="AI14" s="85" t="s">
        <v>552</v>
      </c>
      <c r="AJ14" s="79" t="b">
        <v>0</v>
      </c>
      <c r="AK14" s="79">
        <v>0</v>
      </c>
      <c r="AL14" s="85" t="s">
        <v>552</v>
      </c>
      <c r="AM14" s="79" t="s">
        <v>568</v>
      </c>
      <c r="AN14" s="79" t="b">
        <v>0</v>
      </c>
      <c r="AO14" s="85" t="s">
        <v>548</v>
      </c>
      <c r="AP14" s="79" t="s">
        <v>176</v>
      </c>
      <c r="AQ14" s="79">
        <v>0</v>
      </c>
      <c r="AR14" s="79">
        <v>0</v>
      </c>
      <c r="AS14" s="79"/>
      <c r="AT14" s="79"/>
      <c r="AU14" s="79"/>
      <c r="AV14" s="79"/>
      <c r="AW14" s="79"/>
      <c r="AX14" s="79"/>
      <c r="AY14" s="79"/>
      <c r="AZ14" s="79"/>
      <c r="BA14">
        <v>1</v>
      </c>
      <c r="BB14" s="78" t="str">
        <f>REPLACE(INDEX(GroupVertices[Group],MATCH(Edges25[[#This Row],[Vertex 1]],GroupVertices[Vertex],0)),1,1,"")</f>
        <v>8</v>
      </c>
      <c r="BC14" s="78" t="str">
        <f>REPLACE(INDEX(GroupVertices[Group],MATCH(Edges25[[#This Row],[Vertex 2]],GroupVertices[Vertex],0)),1,1,"")</f>
        <v>8</v>
      </c>
      <c r="BD14" s="48">
        <v>0</v>
      </c>
      <c r="BE14" s="49">
        <v>0</v>
      </c>
      <c r="BF14" s="48">
        <v>0</v>
      </c>
      <c r="BG14" s="49">
        <v>0</v>
      </c>
      <c r="BH14" s="48">
        <v>0</v>
      </c>
      <c r="BI14" s="49">
        <v>0</v>
      </c>
      <c r="BJ14" s="48">
        <v>19</v>
      </c>
      <c r="BK14" s="49">
        <v>100</v>
      </c>
      <c r="BL14" s="48">
        <v>19</v>
      </c>
    </row>
    <row r="15" spans="1:64" ht="15">
      <c r="A15" s="64" t="s">
        <v>224</v>
      </c>
      <c r="B15" s="64" t="s">
        <v>226</v>
      </c>
      <c r="C15" s="65"/>
      <c r="D15" s="66"/>
      <c r="E15" s="67"/>
      <c r="F15" s="68"/>
      <c r="G15" s="65"/>
      <c r="H15" s="69"/>
      <c r="I15" s="70"/>
      <c r="J15" s="70"/>
      <c r="K15" s="34" t="s">
        <v>65</v>
      </c>
      <c r="L15" s="77">
        <v>18</v>
      </c>
      <c r="M15" s="77"/>
      <c r="N15" s="72"/>
      <c r="O15" s="79" t="s">
        <v>301</v>
      </c>
      <c r="P15" s="81">
        <v>43715.021215277775</v>
      </c>
      <c r="Q15" s="79" t="s">
        <v>312</v>
      </c>
      <c r="R15" s="83" t="s">
        <v>354</v>
      </c>
      <c r="S15" s="79" t="s">
        <v>372</v>
      </c>
      <c r="T15" s="79" t="s">
        <v>379</v>
      </c>
      <c r="U15" s="79"/>
      <c r="V15" s="83" t="s">
        <v>405</v>
      </c>
      <c r="W15" s="81">
        <v>43715.021215277775</v>
      </c>
      <c r="X15" s="83" t="s">
        <v>430</v>
      </c>
      <c r="Y15" s="79"/>
      <c r="Z15" s="79"/>
      <c r="AA15" s="85" t="s">
        <v>495</v>
      </c>
      <c r="AB15" s="79"/>
      <c r="AC15" s="79" t="b">
        <v>0</v>
      </c>
      <c r="AD15" s="79">
        <v>0</v>
      </c>
      <c r="AE15" s="85" t="s">
        <v>552</v>
      </c>
      <c r="AF15" s="79" t="b">
        <v>0</v>
      </c>
      <c r="AG15" s="79" t="s">
        <v>560</v>
      </c>
      <c r="AH15" s="79"/>
      <c r="AI15" s="85" t="s">
        <v>552</v>
      </c>
      <c r="AJ15" s="79" t="b">
        <v>0</v>
      </c>
      <c r="AK15" s="79">
        <v>2</v>
      </c>
      <c r="AL15" s="85" t="s">
        <v>505</v>
      </c>
      <c r="AM15" s="79" t="s">
        <v>569</v>
      </c>
      <c r="AN15" s="79" t="b">
        <v>0</v>
      </c>
      <c r="AO15" s="85" t="s">
        <v>505</v>
      </c>
      <c r="AP15" s="79" t="s">
        <v>176</v>
      </c>
      <c r="AQ15" s="79">
        <v>0</v>
      </c>
      <c r="AR15" s="79">
        <v>0</v>
      </c>
      <c r="AS15" s="79"/>
      <c r="AT15" s="79"/>
      <c r="AU15" s="79"/>
      <c r="AV15" s="79"/>
      <c r="AW15" s="79"/>
      <c r="AX15" s="79"/>
      <c r="AY15" s="79"/>
      <c r="AZ15" s="79"/>
      <c r="BA15">
        <v>2</v>
      </c>
      <c r="BB15" s="78" t="str">
        <f>REPLACE(INDEX(GroupVertices[Group],MATCH(Edges25[[#This Row],[Vertex 1]],GroupVertices[Vertex],0)),1,1,"")</f>
        <v>1</v>
      </c>
      <c r="BC15" s="78" t="str">
        <f>REPLACE(INDEX(GroupVertices[Group],MATCH(Edges25[[#This Row],[Vertex 2]],GroupVertices[Vertex],0)),1,1,"")</f>
        <v>1</v>
      </c>
      <c r="BD15" s="48">
        <v>1</v>
      </c>
      <c r="BE15" s="49">
        <v>6.25</v>
      </c>
      <c r="BF15" s="48">
        <v>0</v>
      </c>
      <c r="BG15" s="49">
        <v>0</v>
      </c>
      <c r="BH15" s="48">
        <v>0</v>
      </c>
      <c r="BI15" s="49">
        <v>0</v>
      </c>
      <c r="BJ15" s="48">
        <v>15</v>
      </c>
      <c r="BK15" s="49">
        <v>93.75</v>
      </c>
      <c r="BL15" s="48">
        <v>16</v>
      </c>
    </row>
    <row r="16" spans="1:64" ht="15">
      <c r="A16" s="64" t="s">
        <v>224</v>
      </c>
      <c r="B16" s="64" t="s">
        <v>226</v>
      </c>
      <c r="C16" s="65"/>
      <c r="D16" s="66"/>
      <c r="E16" s="67"/>
      <c r="F16" s="68"/>
      <c r="G16" s="65"/>
      <c r="H16" s="69"/>
      <c r="I16" s="70"/>
      <c r="J16" s="70"/>
      <c r="K16" s="34" t="s">
        <v>65</v>
      </c>
      <c r="L16" s="77">
        <v>19</v>
      </c>
      <c r="M16" s="77"/>
      <c r="N16" s="72"/>
      <c r="O16" s="79" t="s">
        <v>301</v>
      </c>
      <c r="P16" s="81">
        <v>43741.111608796295</v>
      </c>
      <c r="Q16" s="79" t="s">
        <v>314</v>
      </c>
      <c r="R16" s="83" t="s">
        <v>356</v>
      </c>
      <c r="S16" s="79" t="s">
        <v>372</v>
      </c>
      <c r="T16" s="79" t="s">
        <v>295</v>
      </c>
      <c r="U16" s="79"/>
      <c r="V16" s="83" t="s">
        <v>405</v>
      </c>
      <c r="W16" s="81">
        <v>43741.111608796295</v>
      </c>
      <c r="X16" s="83" t="s">
        <v>431</v>
      </c>
      <c r="Y16" s="79"/>
      <c r="Z16" s="79"/>
      <c r="AA16" s="85" t="s">
        <v>496</v>
      </c>
      <c r="AB16" s="79"/>
      <c r="AC16" s="79" t="b">
        <v>0</v>
      </c>
      <c r="AD16" s="79">
        <v>0</v>
      </c>
      <c r="AE16" s="85" t="s">
        <v>552</v>
      </c>
      <c r="AF16" s="79" t="b">
        <v>0</v>
      </c>
      <c r="AG16" s="79" t="s">
        <v>560</v>
      </c>
      <c r="AH16" s="79"/>
      <c r="AI16" s="85" t="s">
        <v>552</v>
      </c>
      <c r="AJ16" s="79" t="b">
        <v>0</v>
      </c>
      <c r="AK16" s="79">
        <v>4</v>
      </c>
      <c r="AL16" s="85" t="s">
        <v>526</v>
      </c>
      <c r="AM16" s="79" t="s">
        <v>569</v>
      </c>
      <c r="AN16" s="79" t="b">
        <v>0</v>
      </c>
      <c r="AO16" s="85" t="s">
        <v>526</v>
      </c>
      <c r="AP16" s="79" t="s">
        <v>176</v>
      </c>
      <c r="AQ16" s="79">
        <v>0</v>
      </c>
      <c r="AR16" s="79">
        <v>0</v>
      </c>
      <c r="AS16" s="79"/>
      <c r="AT16" s="79"/>
      <c r="AU16" s="79"/>
      <c r="AV16" s="79"/>
      <c r="AW16" s="79"/>
      <c r="AX16" s="79"/>
      <c r="AY16" s="79"/>
      <c r="AZ16" s="79"/>
      <c r="BA16">
        <v>2</v>
      </c>
      <c r="BB16" s="78" t="str">
        <f>REPLACE(INDEX(GroupVertices[Group],MATCH(Edges25[[#This Row],[Vertex 1]],GroupVertices[Vertex],0)),1,1,"")</f>
        <v>1</v>
      </c>
      <c r="BC16" s="78" t="str">
        <f>REPLACE(INDEX(GroupVertices[Group],MATCH(Edges25[[#This Row],[Vertex 2]],GroupVertices[Vertex],0)),1,1,"")</f>
        <v>1</v>
      </c>
      <c r="BD16" s="48">
        <v>1</v>
      </c>
      <c r="BE16" s="49">
        <v>5.882352941176471</v>
      </c>
      <c r="BF16" s="48">
        <v>0</v>
      </c>
      <c r="BG16" s="49">
        <v>0</v>
      </c>
      <c r="BH16" s="48">
        <v>0</v>
      </c>
      <c r="BI16" s="49">
        <v>0</v>
      </c>
      <c r="BJ16" s="48">
        <v>16</v>
      </c>
      <c r="BK16" s="49">
        <v>94.11764705882354</v>
      </c>
      <c r="BL16" s="48">
        <v>17</v>
      </c>
    </row>
    <row r="17" spans="1:64" ht="15">
      <c r="A17" s="64" t="s">
        <v>225</v>
      </c>
      <c r="B17" s="64" t="s">
        <v>241</v>
      </c>
      <c r="C17" s="65"/>
      <c r="D17" s="66"/>
      <c r="E17" s="67"/>
      <c r="F17" s="68"/>
      <c r="G17" s="65"/>
      <c r="H17" s="69"/>
      <c r="I17" s="70"/>
      <c r="J17" s="70"/>
      <c r="K17" s="34" t="s">
        <v>65</v>
      </c>
      <c r="L17" s="77">
        <v>20</v>
      </c>
      <c r="M17" s="77"/>
      <c r="N17" s="72"/>
      <c r="O17" s="79" t="s">
        <v>301</v>
      </c>
      <c r="P17" s="81">
        <v>43741.70201388889</v>
      </c>
      <c r="Q17" s="79" t="s">
        <v>315</v>
      </c>
      <c r="R17" s="83" t="s">
        <v>357</v>
      </c>
      <c r="S17" s="79" t="s">
        <v>373</v>
      </c>
      <c r="T17" s="79"/>
      <c r="U17" s="79"/>
      <c r="V17" s="83" t="s">
        <v>406</v>
      </c>
      <c r="W17" s="81">
        <v>43741.70201388889</v>
      </c>
      <c r="X17" s="83" t="s">
        <v>432</v>
      </c>
      <c r="Y17" s="79"/>
      <c r="Z17" s="79"/>
      <c r="AA17" s="85" t="s">
        <v>497</v>
      </c>
      <c r="AB17" s="79"/>
      <c r="AC17" s="79" t="b">
        <v>0</v>
      </c>
      <c r="AD17" s="79">
        <v>0</v>
      </c>
      <c r="AE17" s="85" t="s">
        <v>554</v>
      </c>
      <c r="AF17" s="79" t="b">
        <v>1</v>
      </c>
      <c r="AG17" s="79" t="s">
        <v>560</v>
      </c>
      <c r="AH17" s="79"/>
      <c r="AI17" s="85" t="s">
        <v>562</v>
      </c>
      <c r="AJ17" s="79" t="b">
        <v>0</v>
      </c>
      <c r="AK17" s="79">
        <v>0</v>
      </c>
      <c r="AL17" s="85" t="s">
        <v>552</v>
      </c>
      <c r="AM17" s="79" t="s">
        <v>568</v>
      </c>
      <c r="AN17" s="79" t="b">
        <v>0</v>
      </c>
      <c r="AO17" s="85" t="s">
        <v>497</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226</v>
      </c>
      <c r="B18" s="64" t="s">
        <v>248</v>
      </c>
      <c r="C18" s="65"/>
      <c r="D18" s="66"/>
      <c r="E18" s="67"/>
      <c r="F18" s="68"/>
      <c r="G18" s="65"/>
      <c r="H18" s="69"/>
      <c r="I18" s="70"/>
      <c r="J18" s="70"/>
      <c r="K18" s="34" t="s">
        <v>65</v>
      </c>
      <c r="L18" s="77">
        <v>28</v>
      </c>
      <c r="M18" s="77"/>
      <c r="N18" s="72"/>
      <c r="O18" s="79" t="s">
        <v>301</v>
      </c>
      <c r="P18" s="81">
        <v>43560.84144675926</v>
      </c>
      <c r="Q18" s="79" t="s">
        <v>316</v>
      </c>
      <c r="R18" s="83" t="s">
        <v>358</v>
      </c>
      <c r="S18" s="79" t="s">
        <v>372</v>
      </c>
      <c r="T18" s="79" t="s">
        <v>380</v>
      </c>
      <c r="U18" s="79"/>
      <c r="V18" s="83" t="s">
        <v>407</v>
      </c>
      <c r="W18" s="81">
        <v>43560.84144675926</v>
      </c>
      <c r="X18" s="83" t="s">
        <v>433</v>
      </c>
      <c r="Y18" s="79"/>
      <c r="Z18" s="79"/>
      <c r="AA18" s="85" t="s">
        <v>498</v>
      </c>
      <c r="AB18" s="79"/>
      <c r="AC18" s="79" t="b">
        <v>0</v>
      </c>
      <c r="AD18" s="79">
        <v>14</v>
      </c>
      <c r="AE18" s="85" t="s">
        <v>552</v>
      </c>
      <c r="AF18" s="79" t="b">
        <v>0</v>
      </c>
      <c r="AG18" s="79" t="s">
        <v>560</v>
      </c>
      <c r="AH18" s="79"/>
      <c r="AI18" s="85" t="s">
        <v>552</v>
      </c>
      <c r="AJ18" s="79" t="b">
        <v>0</v>
      </c>
      <c r="AK18" s="79">
        <v>7</v>
      </c>
      <c r="AL18" s="85" t="s">
        <v>552</v>
      </c>
      <c r="AM18" s="79" t="s">
        <v>570</v>
      </c>
      <c r="AN18" s="79" t="b">
        <v>0</v>
      </c>
      <c r="AO18" s="85" t="s">
        <v>498</v>
      </c>
      <c r="AP18" s="79" t="s">
        <v>576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226</v>
      </c>
      <c r="B19" s="64" t="s">
        <v>254</v>
      </c>
      <c r="C19" s="65"/>
      <c r="D19" s="66"/>
      <c r="E19" s="67"/>
      <c r="F19" s="68"/>
      <c r="G19" s="65"/>
      <c r="H19" s="69"/>
      <c r="I19" s="70"/>
      <c r="J19" s="70"/>
      <c r="K19" s="34" t="s">
        <v>65</v>
      </c>
      <c r="L19" s="77">
        <v>34</v>
      </c>
      <c r="M19" s="77"/>
      <c r="N19" s="72"/>
      <c r="O19" s="79" t="s">
        <v>301</v>
      </c>
      <c r="P19" s="81">
        <v>43607.046944444446</v>
      </c>
      <c r="Q19" s="79" t="s">
        <v>317</v>
      </c>
      <c r="R19" s="83" t="s">
        <v>359</v>
      </c>
      <c r="S19" s="79" t="s">
        <v>372</v>
      </c>
      <c r="T19" s="79" t="s">
        <v>381</v>
      </c>
      <c r="U19" s="79"/>
      <c r="V19" s="83" t="s">
        <v>407</v>
      </c>
      <c r="W19" s="81">
        <v>43607.046944444446</v>
      </c>
      <c r="X19" s="83" t="s">
        <v>434</v>
      </c>
      <c r="Y19" s="79"/>
      <c r="Z19" s="79"/>
      <c r="AA19" s="85" t="s">
        <v>499</v>
      </c>
      <c r="AB19" s="79"/>
      <c r="AC19" s="79" t="b">
        <v>0</v>
      </c>
      <c r="AD19" s="79">
        <v>7</v>
      </c>
      <c r="AE19" s="85" t="s">
        <v>552</v>
      </c>
      <c r="AF19" s="79" t="b">
        <v>0</v>
      </c>
      <c r="AG19" s="79" t="s">
        <v>560</v>
      </c>
      <c r="AH19" s="79"/>
      <c r="AI19" s="85" t="s">
        <v>552</v>
      </c>
      <c r="AJ19" s="79" t="b">
        <v>0</v>
      </c>
      <c r="AK19" s="79">
        <v>6</v>
      </c>
      <c r="AL19" s="85" t="s">
        <v>552</v>
      </c>
      <c r="AM19" s="79" t="s">
        <v>570</v>
      </c>
      <c r="AN19" s="79" t="b">
        <v>0</v>
      </c>
      <c r="AO19" s="85" t="s">
        <v>499</v>
      </c>
      <c r="AP19" s="79" t="s">
        <v>576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226</v>
      </c>
      <c r="B20" s="64" t="s">
        <v>263</v>
      </c>
      <c r="C20" s="65"/>
      <c r="D20" s="66"/>
      <c r="E20" s="67"/>
      <c r="F20" s="68"/>
      <c r="G20" s="65"/>
      <c r="H20" s="69"/>
      <c r="I20" s="70"/>
      <c r="J20" s="70"/>
      <c r="K20" s="34" t="s">
        <v>65</v>
      </c>
      <c r="L20" s="77">
        <v>43</v>
      </c>
      <c r="M20" s="77"/>
      <c r="N20" s="72"/>
      <c r="O20" s="79" t="s">
        <v>301</v>
      </c>
      <c r="P20" s="81">
        <v>43572.0493287037</v>
      </c>
      <c r="Q20" s="79" t="s">
        <v>318</v>
      </c>
      <c r="R20" s="83" t="s">
        <v>360</v>
      </c>
      <c r="S20" s="79" t="s">
        <v>372</v>
      </c>
      <c r="T20" s="79" t="s">
        <v>382</v>
      </c>
      <c r="U20" s="79"/>
      <c r="V20" s="83" t="s">
        <v>407</v>
      </c>
      <c r="W20" s="81">
        <v>43572.0493287037</v>
      </c>
      <c r="X20" s="83" t="s">
        <v>435</v>
      </c>
      <c r="Y20" s="79"/>
      <c r="Z20" s="79"/>
      <c r="AA20" s="85" t="s">
        <v>500</v>
      </c>
      <c r="AB20" s="79"/>
      <c r="AC20" s="79" t="b">
        <v>0</v>
      </c>
      <c r="AD20" s="79">
        <v>10</v>
      </c>
      <c r="AE20" s="85" t="s">
        <v>552</v>
      </c>
      <c r="AF20" s="79" t="b">
        <v>0</v>
      </c>
      <c r="AG20" s="79" t="s">
        <v>560</v>
      </c>
      <c r="AH20" s="79"/>
      <c r="AI20" s="85" t="s">
        <v>552</v>
      </c>
      <c r="AJ20" s="79" t="b">
        <v>0</v>
      </c>
      <c r="AK20" s="79">
        <v>5</v>
      </c>
      <c r="AL20" s="85" t="s">
        <v>552</v>
      </c>
      <c r="AM20" s="79" t="s">
        <v>570</v>
      </c>
      <c r="AN20" s="79" t="b">
        <v>0</v>
      </c>
      <c r="AO20" s="85" t="s">
        <v>500</v>
      </c>
      <c r="AP20" s="79" t="s">
        <v>576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226</v>
      </c>
      <c r="B21" s="64" t="s">
        <v>271</v>
      </c>
      <c r="C21" s="65"/>
      <c r="D21" s="66"/>
      <c r="E21" s="67"/>
      <c r="F21" s="68"/>
      <c r="G21" s="65"/>
      <c r="H21" s="69"/>
      <c r="I21" s="70"/>
      <c r="J21" s="70"/>
      <c r="K21" s="34" t="s">
        <v>65</v>
      </c>
      <c r="L21" s="77">
        <v>51</v>
      </c>
      <c r="M21" s="77"/>
      <c r="N21" s="72"/>
      <c r="O21" s="79" t="s">
        <v>301</v>
      </c>
      <c r="P21" s="81">
        <v>43497.69256944444</v>
      </c>
      <c r="Q21" s="79" t="s">
        <v>319</v>
      </c>
      <c r="R21" s="83" t="s">
        <v>361</v>
      </c>
      <c r="S21" s="79" t="s">
        <v>372</v>
      </c>
      <c r="T21" s="79" t="s">
        <v>383</v>
      </c>
      <c r="U21" s="79"/>
      <c r="V21" s="83" t="s">
        <v>407</v>
      </c>
      <c r="W21" s="81">
        <v>43497.69256944444</v>
      </c>
      <c r="X21" s="83" t="s">
        <v>436</v>
      </c>
      <c r="Y21" s="79"/>
      <c r="Z21" s="79"/>
      <c r="AA21" s="85" t="s">
        <v>501</v>
      </c>
      <c r="AB21" s="79"/>
      <c r="AC21" s="79" t="b">
        <v>0</v>
      </c>
      <c r="AD21" s="79">
        <v>6</v>
      </c>
      <c r="AE21" s="85" t="s">
        <v>552</v>
      </c>
      <c r="AF21" s="79" t="b">
        <v>0</v>
      </c>
      <c r="AG21" s="79" t="s">
        <v>560</v>
      </c>
      <c r="AH21" s="79"/>
      <c r="AI21" s="85" t="s">
        <v>552</v>
      </c>
      <c r="AJ21" s="79" t="b">
        <v>0</v>
      </c>
      <c r="AK21" s="79">
        <v>2</v>
      </c>
      <c r="AL21" s="85" t="s">
        <v>552</v>
      </c>
      <c r="AM21" s="79" t="s">
        <v>571</v>
      </c>
      <c r="AN21" s="79" t="b">
        <v>0</v>
      </c>
      <c r="AO21" s="85" t="s">
        <v>501</v>
      </c>
      <c r="AP21" s="79" t="s">
        <v>576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226</v>
      </c>
      <c r="B22" s="64" t="s">
        <v>277</v>
      </c>
      <c r="C22" s="65"/>
      <c r="D22" s="66"/>
      <c r="E22" s="67"/>
      <c r="F22" s="68"/>
      <c r="G22" s="65"/>
      <c r="H22" s="69"/>
      <c r="I22" s="70"/>
      <c r="J22" s="70"/>
      <c r="K22" s="34" t="s">
        <v>65</v>
      </c>
      <c r="L22" s="77">
        <v>58</v>
      </c>
      <c r="M22" s="77"/>
      <c r="N22" s="72"/>
      <c r="O22" s="79" t="s">
        <v>301</v>
      </c>
      <c r="P22" s="81">
        <v>43600.04740740741</v>
      </c>
      <c r="Q22" s="79" t="s">
        <v>320</v>
      </c>
      <c r="R22" s="83" t="s">
        <v>362</v>
      </c>
      <c r="S22" s="79" t="s">
        <v>372</v>
      </c>
      <c r="T22" s="79" t="s">
        <v>384</v>
      </c>
      <c r="U22" s="79"/>
      <c r="V22" s="83" t="s">
        <v>407</v>
      </c>
      <c r="W22" s="81">
        <v>43600.04740740741</v>
      </c>
      <c r="X22" s="83" t="s">
        <v>437</v>
      </c>
      <c r="Y22" s="79"/>
      <c r="Z22" s="79"/>
      <c r="AA22" s="85" t="s">
        <v>502</v>
      </c>
      <c r="AB22" s="79"/>
      <c r="AC22" s="79" t="b">
        <v>0</v>
      </c>
      <c r="AD22" s="79">
        <v>12</v>
      </c>
      <c r="AE22" s="85" t="s">
        <v>552</v>
      </c>
      <c r="AF22" s="79" t="b">
        <v>0</v>
      </c>
      <c r="AG22" s="79" t="s">
        <v>560</v>
      </c>
      <c r="AH22" s="79"/>
      <c r="AI22" s="85" t="s">
        <v>552</v>
      </c>
      <c r="AJ22" s="79" t="b">
        <v>0</v>
      </c>
      <c r="AK22" s="79">
        <v>9</v>
      </c>
      <c r="AL22" s="85" t="s">
        <v>552</v>
      </c>
      <c r="AM22" s="79" t="s">
        <v>570</v>
      </c>
      <c r="AN22" s="79" t="b">
        <v>0</v>
      </c>
      <c r="AO22" s="85" t="s">
        <v>502</v>
      </c>
      <c r="AP22" s="79" t="s">
        <v>576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227</v>
      </c>
      <c r="B23" s="64" t="s">
        <v>285</v>
      </c>
      <c r="C23" s="65"/>
      <c r="D23" s="66"/>
      <c r="E23" s="67"/>
      <c r="F23" s="68"/>
      <c r="G23" s="65"/>
      <c r="H23" s="69"/>
      <c r="I23" s="70"/>
      <c r="J23" s="70"/>
      <c r="K23" s="34" t="s">
        <v>65</v>
      </c>
      <c r="L23" s="77">
        <v>66</v>
      </c>
      <c r="M23" s="77"/>
      <c r="N23" s="72"/>
      <c r="O23" s="79" t="s">
        <v>301</v>
      </c>
      <c r="P23" s="81">
        <v>43715.07064814815</v>
      </c>
      <c r="Q23" s="79" t="s">
        <v>321</v>
      </c>
      <c r="R23" s="79"/>
      <c r="S23" s="79"/>
      <c r="T23" s="79"/>
      <c r="U23" s="79"/>
      <c r="V23" s="83" t="s">
        <v>408</v>
      </c>
      <c r="W23" s="81">
        <v>43715.07064814815</v>
      </c>
      <c r="X23" s="83" t="s">
        <v>438</v>
      </c>
      <c r="Y23" s="79"/>
      <c r="Z23" s="79"/>
      <c r="AA23" s="85" t="s">
        <v>503</v>
      </c>
      <c r="AB23" s="85" t="s">
        <v>505</v>
      </c>
      <c r="AC23" s="79" t="b">
        <v>0</v>
      </c>
      <c r="AD23" s="79">
        <v>2</v>
      </c>
      <c r="AE23" s="85" t="s">
        <v>555</v>
      </c>
      <c r="AF23" s="79" t="b">
        <v>0</v>
      </c>
      <c r="AG23" s="79" t="s">
        <v>560</v>
      </c>
      <c r="AH23" s="79"/>
      <c r="AI23" s="85" t="s">
        <v>552</v>
      </c>
      <c r="AJ23" s="79" t="b">
        <v>0</v>
      </c>
      <c r="AK23" s="79">
        <v>1</v>
      </c>
      <c r="AL23" s="85" t="s">
        <v>552</v>
      </c>
      <c r="AM23" s="79" t="s">
        <v>569</v>
      </c>
      <c r="AN23" s="79" t="b">
        <v>0</v>
      </c>
      <c r="AO23" s="85" t="s">
        <v>505</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c r="BE23" s="49"/>
      <c r="BF23" s="48"/>
      <c r="BG23" s="49"/>
      <c r="BH23" s="48"/>
      <c r="BI23" s="49"/>
      <c r="BJ23" s="48"/>
      <c r="BK23" s="49"/>
      <c r="BL23" s="48"/>
    </row>
    <row r="24" spans="1:64" ht="15">
      <c r="A24" s="64" t="s">
        <v>228</v>
      </c>
      <c r="B24" s="64" t="s">
        <v>285</v>
      </c>
      <c r="C24" s="65"/>
      <c r="D24" s="66"/>
      <c r="E24" s="67"/>
      <c r="F24" s="68"/>
      <c r="G24" s="65"/>
      <c r="H24" s="69"/>
      <c r="I24" s="70"/>
      <c r="J24" s="70"/>
      <c r="K24" s="34" t="s">
        <v>65</v>
      </c>
      <c r="L24" s="77">
        <v>67</v>
      </c>
      <c r="M24" s="77"/>
      <c r="N24" s="72"/>
      <c r="O24" s="79" t="s">
        <v>301</v>
      </c>
      <c r="P24" s="81">
        <v>43724.33766203704</v>
      </c>
      <c r="Q24" s="79" t="s">
        <v>322</v>
      </c>
      <c r="R24" s="79"/>
      <c r="S24" s="79"/>
      <c r="T24" s="79"/>
      <c r="U24" s="79"/>
      <c r="V24" s="83" t="s">
        <v>409</v>
      </c>
      <c r="W24" s="81">
        <v>43724.33766203704</v>
      </c>
      <c r="X24" s="83" t="s">
        <v>439</v>
      </c>
      <c r="Y24" s="79"/>
      <c r="Z24" s="79"/>
      <c r="AA24" s="85" t="s">
        <v>504</v>
      </c>
      <c r="AB24" s="85" t="s">
        <v>505</v>
      </c>
      <c r="AC24" s="79" t="b">
        <v>0</v>
      </c>
      <c r="AD24" s="79">
        <v>1</v>
      </c>
      <c r="AE24" s="85" t="s">
        <v>555</v>
      </c>
      <c r="AF24" s="79" t="b">
        <v>0</v>
      </c>
      <c r="AG24" s="79" t="s">
        <v>560</v>
      </c>
      <c r="AH24" s="79"/>
      <c r="AI24" s="85" t="s">
        <v>552</v>
      </c>
      <c r="AJ24" s="79" t="b">
        <v>0</v>
      </c>
      <c r="AK24" s="79">
        <v>0</v>
      </c>
      <c r="AL24" s="85" t="s">
        <v>552</v>
      </c>
      <c r="AM24" s="79" t="s">
        <v>568</v>
      </c>
      <c r="AN24" s="79" t="b">
        <v>0</v>
      </c>
      <c r="AO24" s="85" t="s">
        <v>505</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c r="BE24" s="49"/>
      <c r="BF24" s="48"/>
      <c r="BG24" s="49"/>
      <c r="BH24" s="48"/>
      <c r="BI24" s="49"/>
      <c r="BJ24" s="48"/>
      <c r="BK24" s="49"/>
      <c r="BL24" s="48"/>
    </row>
    <row r="25" spans="1:64" ht="15">
      <c r="A25" s="64" t="s">
        <v>226</v>
      </c>
      <c r="B25" s="64" t="s">
        <v>285</v>
      </c>
      <c r="C25" s="65"/>
      <c r="D25" s="66"/>
      <c r="E25" s="67"/>
      <c r="F25" s="68"/>
      <c r="G25" s="65"/>
      <c r="H25" s="69"/>
      <c r="I25" s="70"/>
      <c r="J25" s="70"/>
      <c r="K25" s="34" t="s">
        <v>65</v>
      </c>
      <c r="L25" s="77">
        <v>68</v>
      </c>
      <c r="M25" s="77"/>
      <c r="N25" s="72"/>
      <c r="O25" s="79" t="s">
        <v>301</v>
      </c>
      <c r="P25" s="81">
        <v>43715.021006944444</v>
      </c>
      <c r="Q25" s="79" t="s">
        <v>323</v>
      </c>
      <c r="R25" s="83" t="s">
        <v>354</v>
      </c>
      <c r="S25" s="79" t="s">
        <v>372</v>
      </c>
      <c r="T25" s="79" t="s">
        <v>379</v>
      </c>
      <c r="U25" s="79"/>
      <c r="V25" s="83" t="s">
        <v>407</v>
      </c>
      <c r="W25" s="81">
        <v>43715.021006944444</v>
      </c>
      <c r="X25" s="83" t="s">
        <v>440</v>
      </c>
      <c r="Y25" s="79"/>
      <c r="Z25" s="79"/>
      <c r="AA25" s="85" t="s">
        <v>505</v>
      </c>
      <c r="AB25" s="79"/>
      <c r="AC25" s="79" t="b">
        <v>0</v>
      </c>
      <c r="AD25" s="79">
        <v>2</v>
      </c>
      <c r="AE25" s="85" t="s">
        <v>552</v>
      </c>
      <c r="AF25" s="79" t="b">
        <v>0</v>
      </c>
      <c r="AG25" s="79" t="s">
        <v>560</v>
      </c>
      <c r="AH25" s="79"/>
      <c r="AI25" s="85" t="s">
        <v>552</v>
      </c>
      <c r="AJ25" s="79" t="b">
        <v>0</v>
      </c>
      <c r="AK25" s="79">
        <v>2</v>
      </c>
      <c r="AL25" s="85" t="s">
        <v>552</v>
      </c>
      <c r="AM25" s="79" t="s">
        <v>568</v>
      </c>
      <c r="AN25" s="79" t="b">
        <v>0</v>
      </c>
      <c r="AO25" s="85" t="s">
        <v>505</v>
      </c>
      <c r="AP25" s="79" t="s">
        <v>176</v>
      </c>
      <c r="AQ25" s="79">
        <v>0</v>
      </c>
      <c r="AR25" s="79">
        <v>0</v>
      </c>
      <c r="AS25" s="79"/>
      <c r="AT25" s="79"/>
      <c r="AU25" s="79"/>
      <c r="AV25" s="79"/>
      <c r="AW25" s="79"/>
      <c r="AX25" s="79"/>
      <c r="AY25" s="79"/>
      <c r="AZ25" s="79"/>
      <c r="BA25">
        <v>2</v>
      </c>
      <c r="BB25" s="78" t="str">
        <f>REPLACE(INDEX(GroupVertices[Group],MATCH(Edges25[[#This Row],[Vertex 1]],GroupVertices[Vertex],0)),1,1,"")</f>
        <v>1</v>
      </c>
      <c r="BC25" s="78" t="str">
        <f>REPLACE(INDEX(GroupVertices[Group],MATCH(Edges25[[#This Row],[Vertex 2]],GroupVertices[Vertex],0)),1,1,"")</f>
        <v>3</v>
      </c>
      <c r="BD25" s="48"/>
      <c r="BE25" s="49"/>
      <c r="BF25" s="48"/>
      <c r="BG25" s="49"/>
      <c r="BH25" s="48"/>
      <c r="BI25" s="49"/>
      <c r="BJ25" s="48"/>
      <c r="BK25" s="49"/>
      <c r="BL25" s="48"/>
    </row>
    <row r="26" spans="1:64" ht="15">
      <c r="A26" s="64" t="s">
        <v>226</v>
      </c>
      <c r="B26" s="64" t="s">
        <v>285</v>
      </c>
      <c r="C26" s="65"/>
      <c r="D26" s="66"/>
      <c r="E26" s="67"/>
      <c r="F26" s="68"/>
      <c r="G26" s="65"/>
      <c r="H26" s="69"/>
      <c r="I26" s="70"/>
      <c r="J26" s="70"/>
      <c r="K26" s="34" t="s">
        <v>65</v>
      </c>
      <c r="L26" s="77">
        <v>69</v>
      </c>
      <c r="M26" s="77"/>
      <c r="N26" s="72"/>
      <c r="O26" s="79" t="s">
        <v>301</v>
      </c>
      <c r="P26" s="81">
        <v>43724.366527777776</v>
      </c>
      <c r="Q26" s="79" t="s">
        <v>324</v>
      </c>
      <c r="R26" s="79"/>
      <c r="S26" s="79"/>
      <c r="T26" s="79"/>
      <c r="U26" s="79"/>
      <c r="V26" s="83" t="s">
        <v>407</v>
      </c>
      <c r="W26" s="81">
        <v>43724.366527777776</v>
      </c>
      <c r="X26" s="83" t="s">
        <v>441</v>
      </c>
      <c r="Y26" s="79"/>
      <c r="Z26" s="79"/>
      <c r="AA26" s="85" t="s">
        <v>506</v>
      </c>
      <c r="AB26" s="85" t="s">
        <v>504</v>
      </c>
      <c r="AC26" s="79" t="b">
        <v>0</v>
      </c>
      <c r="AD26" s="79">
        <v>1</v>
      </c>
      <c r="AE26" s="85" t="s">
        <v>556</v>
      </c>
      <c r="AF26" s="79" t="b">
        <v>0</v>
      </c>
      <c r="AG26" s="79" t="s">
        <v>560</v>
      </c>
      <c r="AH26" s="79"/>
      <c r="AI26" s="85" t="s">
        <v>552</v>
      </c>
      <c r="AJ26" s="79" t="b">
        <v>0</v>
      </c>
      <c r="AK26" s="79">
        <v>0</v>
      </c>
      <c r="AL26" s="85" t="s">
        <v>552</v>
      </c>
      <c r="AM26" s="79" t="s">
        <v>569</v>
      </c>
      <c r="AN26" s="79" t="b">
        <v>0</v>
      </c>
      <c r="AO26" s="85" t="s">
        <v>504</v>
      </c>
      <c r="AP26" s="79" t="s">
        <v>176</v>
      </c>
      <c r="AQ26" s="79">
        <v>0</v>
      </c>
      <c r="AR26" s="79">
        <v>0</v>
      </c>
      <c r="AS26" s="79"/>
      <c r="AT26" s="79"/>
      <c r="AU26" s="79"/>
      <c r="AV26" s="79"/>
      <c r="AW26" s="79"/>
      <c r="AX26" s="79"/>
      <c r="AY26" s="79"/>
      <c r="AZ26" s="79"/>
      <c r="BA26">
        <v>2</v>
      </c>
      <c r="BB26" s="78" t="str">
        <f>REPLACE(INDEX(GroupVertices[Group],MATCH(Edges25[[#This Row],[Vertex 1]],GroupVertices[Vertex],0)),1,1,"")</f>
        <v>1</v>
      </c>
      <c r="BC26" s="78" t="str">
        <f>REPLACE(INDEX(GroupVertices[Group],MATCH(Edges25[[#This Row],[Vertex 2]],GroupVertices[Vertex],0)),1,1,"")</f>
        <v>3</v>
      </c>
      <c r="BD26" s="48"/>
      <c r="BE26" s="49"/>
      <c r="BF26" s="48"/>
      <c r="BG26" s="49"/>
      <c r="BH26" s="48"/>
      <c r="BI26" s="49"/>
      <c r="BJ26" s="48"/>
      <c r="BK26" s="49"/>
      <c r="BL26" s="48"/>
    </row>
    <row r="27" spans="1:64" ht="15">
      <c r="A27" s="64" t="s">
        <v>228</v>
      </c>
      <c r="B27" s="64" t="s">
        <v>226</v>
      </c>
      <c r="C27" s="65"/>
      <c r="D27" s="66"/>
      <c r="E27" s="67"/>
      <c r="F27" s="68"/>
      <c r="G27" s="65"/>
      <c r="H27" s="69"/>
      <c r="I27" s="70"/>
      <c r="J27" s="70"/>
      <c r="K27" s="34" t="s">
        <v>66</v>
      </c>
      <c r="L27" s="77">
        <v>80</v>
      </c>
      <c r="M27" s="77"/>
      <c r="N27" s="72"/>
      <c r="O27" s="79" t="s">
        <v>302</v>
      </c>
      <c r="P27" s="81">
        <v>43724.48467592592</v>
      </c>
      <c r="Q27" s="79" t="s">
        <v>325</v>
      </c>
      <c r="R27" s="79"/>
      <c r="S27" s="79"/>
      <c r="T27" s="79"/>
      <c r="U27" s="79"/>
      <c r="V27" s="83" t="s">
        <v>409</v>
      </c>
      <c r="W27" s="81">
        <v>43724.48467592592</v>
      </c>
      <c r="X27" s="83" t="s">
        <v>442</v>
      </c>
      <c r="Y27" s="79"/>
      <c r="Z27" s="79"/>
      <c r="AA27" s="85" t="s">
        <v>507</v>
      </c>
      <c r="AB27" s="85" t="s">
        <v>506</v>
      </c>
      <c r="AC27" s="79" t="b">
        <v>0</v>
      </c>
      <c r="AD27" s="79">
        <v>0</v>
      </c>
      <c r="AE27" s="85" t="s">
        <v>555</v>
      </c>
      <c r="AF27" s="79" t="b">
        <v>0</v>
      </c>
      <c r="AG27" s="79" t="s">
        <v>560</v>
      </c>
      <c r="AH27" s="79"/>
      <c r="AI27" s="85" t="s">
        <v>552</v>
      </c>
      <c r="AJ27" s="79" t="b">
        <v>0</v>
      </c>
      <c r="AK27" s="79">
        <v>0</v>
      </c>
      <c r="AL27" s="85" t="s">
        <v>552</v>
      </c>
      <c r="AM27" s="79" t="s">
        <v>568</v>
      </c>
      <c r="AN27" s="79" t="b">
        <v>0</v>
      </c>
      <c r="AO27" s="85" t="s">
        <v>506</v>
      </c>
      <c r="AP27" s="79" t="s">
        <v>176</v>
      </c>
      <c r="AQ27" s="79">
        <v>0</v>
      </c>
      <c r="AR27" s="79">
        <v>0</v>
      </c>
      <c r="AS27" s="79"/>
      <c r="AT27" s="79"/>
      <c r="AU27" s="79"/>
      <c r="AV27" s="79"/>
      <c r="AW27" s="79"/>
      <c r="AX27" s="79"/>
      <c r="AY27" s="79"/>
      <c r="AZ27" s="79"/>
      <c r="BA27">
        <v>4</v>
      </c>
      <c r="BB27" s="78" t="str">
        <f>REPLACE(INDEX(GroupVertices[Group],MATCH(Edges25[[#This Row],[Vertex 1]],GroupVertices[Vertex],0)),1,1,"")</f>
        <v>3</v>
      </c>
      <c r="BC27" s="78" t="str">
        <f>REPLACE(INDEX(GroupVertices[Group],MATCH(Edges25[[#This Row],[Vertex 2]],GroupVertices[Vertex],0)),1,1,"")</f>
        <v>1</v>
      </c>
      <c r="BD27" s="48">
        <v>0</v>
      </c>
      <c r="BE27" s="49">
        <v>0</v>
      </c>
      <c r="BF27" s="48">
        <v>0</v>
      </c>
      <c r="BG27" s="49">
        <v>0</v>
      </c>
      <c r="BH27" s="48">
        <v>0</v>
      </c>
      <c r="BI27" s="49">
        <v>0</v>
      </c>
      <c r="BJ27" s="48">
        <v>40</v>
      </c>
      <c r="BK27" s="49">
        <v>100</v>
      </c>
      <c r="BL27" s="48">
        <v>40</v>
      </c>
    </row>
    <row r="28" spans="1:64" ht="15">
      <c r="A28" s="64" t="s">
        <v>228</v>
      </c>
      <c r="B28" s="64" t="s">
        <v>226</v>
      </c>
      <c r="C28" s="65"/>
      <c r="D28" s="66"/>
      <c r="E28" s="67"/>
      <c r="F28" s="68"/>
      <c r="G28" s="65"/>
      <c r="H28" s="69"/>
      <c r="I28" s="70"/>
      <c r="J28" s="70"/>
      <c r="K28" s="34" t="s">
        <v>66</v>
      </c>
      <c r="L28" s="77">
        <v>81</v>
      </c>
      <c r="M28" s="77"/>
      <c r="N28" s="72"/>
      <c r="O28" s="79" t="s">
        <v>302</v>
      </c>
      <c r="P28" s="81">
        <v>43724.48552083333</v>
      </c>
      <c r="Q28" s="79" t="s">
        <v>326</v>
      </c>
      <c r="R28" s="79"/>
      <c r="S28" s="79"/>
      <c r="T28" s="79"/>
      <c r="U28" s="79"/>
      <c r="V28" s="83" t="s">
        <v>409</v>
      </c>
      <c r="W28" s="81">
        <v>43724.48552083333</v>
      </c>
      <c r="X28" s="83" t="s">
        <v>443</v>
      </c>
      <c r="Y28" s="79"/>
      <c r="Z28" s="79"/>
      <c r="AA28" s="85" t="s">
        <v>508</v>
      </c>
      <c r="AB28" s="85" t="s">
        <v>507</v>
      </c>
      <c r="AC28" s="79" t="b">
        <v>0</v>
      </c>
      <c r="AD28" s="79">
        <v>0</v>
      </c>
      <c r="AE28" s="85" t="s">
        <v>556</v>
      </c>
      <c r="AF28" s="79" t="b">
        <v>0</v>
      </c>
      <c r="AG28" s="79" t="s">
        <v>560</v>
      </c>
      <c r="AH28" s="79"/>
      <c r="AI28" s="85" t="s">
        <v>552</v>
      </c>
      <c r="AJ28" s="79" t="b">
        <v>0</v>
      </c>
      <c r="AK28" s="79">
        <v>0</v>
      </c>
      <c r="AL28" s="85" t="s">
        <v>552</v>
      </c>
      <c r="AM28" s="79" t="s">
        <v>568</v>
      </c>
      <c r="AN28" s="79" t="b">
        <v>0</v>
      </c>
      <c r="AO28" s="85" t="s">
        <v>507</v>
      </c>
      <c r="AP28" s="79" t="s">
        <v>176</v>
      </c>
      <c r="AQ28" s="79">
        <v>0</v>
      </c>
      <c r="AR28" s="79">
        <v>0</v>
      </c>
      <c r="AS28" s="79"/>
      <c r="AT28" s="79"/>
      <c r="AU28" s="79"/>
      <c r="AV28" s="79"/>
      <c r="AW28" s="79"/>
      <c r="AX28" s="79"/>
      <c r="AY28" s="79"/>
      <c r="AZ28" s="79"/>
      <c r="BA28">
        <v>4</v>
      </c>
      <c r="BB28" s="78" t="str">
        <f>REPLACE(INDEX(GroupVertices[Group],MATCH(Edges25[[#This Row],[Vertex 1]],GroupVertices[Vertex],0)),1,1,"")</f>
        <v>3</v>
      </c>
      <c r="BC28" s="78" t="str">
        <f>REPLACE(INDEX(GroupVertices[Group],MATCH(Edges25[[#This Row],[Vertex 2]],GroupVertices[Vertex],0)),1,1,"")</f>
        <v>1</v>
      </c>
      <c r="BD28" s="48">
        <v>2</v>
      </c>
      <c r="BE28" s="49">
        <v>5.882352941176471</v>
      </c>
      <c r="BF28" s="48">
        <v>0</v>
      </c>
      <c r="BG28" s="49">
        <v>0</v>
      </c>
      <c r="BH28" s="48">
        <v>0</v>
      </c>
      <c r="BI28" s="49">
        <v>0</v>
      </c>
      <c r="BJ28" s="48">
        <v>32</v>
      </c>
      <c r="BK28" s="49">
        <v>94.11764705882354</v>
      </c>
      <c r="BL28" s="48">
        <v>34</v>
      </c>
    </row>
    <row r="29" spans="1:64" ht="15">
      <c r="A29" s="64" t="s">
        <v>228</v>
      </c>
      <c r="B29" s="64" t="s">
        <v>226</v>
      </c>
      <c r="C29" s="65"/>
      <c r="D29" s="66"/>
      <c r="E29" s="67"/>
      <c r="F29" s="68"/>
      <c r="G29" s="65"/>
      <c r="H29" s="69"/>
      <c r="I29" s="70"/>
      <c r="J29" s="70"/>
      <c r="K29" s="34" t="s">
        <v>66</v>
      </c>
      <c r="L29" s="77">
        <v>82</v>
      </c>
      <c r="M29" s="77"/>
      <c r="N29" s="72"/>
      <c r="O29" s="79" t="s">
        <v>302</v>
      </c>
      <c r="P29" s="81">
        <v>43724.49837962963</v>
      </c>
      <c r="Q29" s="79" t="s">
        <v>327</v>
      </c>
      <c r="R29" s="79"/>
      <c r="S29" s="79"/>
      <c r="T29" s="79"/>
      <c r="U29" s="79"/>
      <c r="V29" s="83" t="s">
        <v>409</v>
      </c>
      <c r="W29" s="81">
        <v>43724.49837962963</v>
      </c>
      <c r="X29" s="83" t="s">
        <v>444</v>
      </c>
      <c r="Y29" s="79"/>
      <c r="Z29" s="79"/>
      <c r="AA29" s="85" t="s">
        <v>509</v>
      </c>
      <c r="AB29" s="85" t="s">
        <v>510</v>
      </c>
      <c r="AC29" s="79" t="b">
        <v>0</v>
      </c>
      <c r="AD29" s="79">
        <v>0</v>
      </c>
      <c r="AE29" s="85" t="s">
        <v>555</v>
      </c>
      <c r="AF29" s="79" t="b">
        <v>0</v>
      </c>
      <c r="AG29" s="79" t="s">
        <v>560</v>
      </c>
      <c r="AH29" s="79"/>
      <c r="AI29" s="85" t="s">
        <v>552</v>
      </c>
      <c r="AJ29" s="79" t="b">
        <v>0</v>
      </c>
      <c r="AK29" s="79">
        <v>0</v>
      </c>
      <c r="AL29" s="85" t="s">
        <v>552</v>
      </c>
      <c r="AM29" s="79" t="s">
        <v>568</v>
      </c>
      <c r="AN29" s="79" t="b">
        <v>0</v>
      </c>
      <c r="AO29" s="85" t="s">
        <v>510</v>
      </c>
      <c r="AP29" s="79" t="s">
        <v>176</v>
      </c>
      <c r="AQ29" s="79">
        <v>0</v>
      </c>
      <c r="AR29" s="79">
        <v>0</v>
      </c>
      <c r="AS29" s="79"/>
      <c r="AT29" s="79"/>
      <c r="AU29" s="79"/>
      <c r="AV29" s="79"/>
      <c r="AW29" s="79"/>
      <c r="AX29" s="79"/>
      <c r="AY29" s="79"/>
      <c r="AZ29" s="79"/>
      <c r="BA29">
        <v>4</v>
      </c>
      <c r="BB29" s="78" t="str">
        <f>REPLACE(INDEX(GroupVertices[Group],MATCH(Edges25[[#This Row],[Vertex 1]],GroupVertices[Vertex],0)),1,1,"")</f>
        <v>3</v>
      </c>
      <c r="BC29" s="78" t="str">
        <f>REPLACE(INDEX(GroupVertices[Group],MATCH(Edges25[[#This Row],[Vertex 2]],GroupVertices[Vertex],0)),1,1,"")</f>
        <v>1</v>
      </c>
      <c r="BD29" s="48">
        <v>0</v>
      </c>
      <c r="BE29" s="49">
        <v>0</v>
      </c>
      <c r="BF29" s="48">
        <v>0</v>
      </c>
      <c r="BG29" s="49">
        <v>0</v>
      </c>
      <c r="BH29" s="48">
        <v>0</v>
      </c>
      <c r="BI29" s="49">
        <v>0</v>
      </c>
      <c r="BJ29" s="48">
        <v>31</v>
      </c>
      <c r="BK29" s="49">
        <v>100</v>
      </c>
      <c r="BL29" s="48">
        <v>31</v>
      </c>
    </row>
    <row r="30" spans="1:64" ht="15">
      <c r="A30" s="64" t="s">
        <v>226</v>
      </c>
      <c r="B30" s="64" t="s">
        <v>228</v>
      </c>
      <c r="C30" s="65"/>
      <c r="D30" s="66"/>
      <c r="E30" s="67"/>
      <c r="F30" s="68"/>
      <c r="G30" s="65"/>
      <c r="H30" s="69"/>
      <c r="I30" s="70"/>
      <c r="J30" s="70"/>
      <c r="K30" s="34" t="s">
        <v>66</v>
      </c>
      <c r="L30" s="77">
        <v>84</v>
      </c>
      <c r="M30" s="77"/>
      <c r="N30" s="72"/>
      <c r="O30" s="79" t="s">
        <v>302</v>
      </c>
      <c r="P30" s="81">
        <v>43724.49047453704</v>
      </c>
      <c r="Q30" s="79" t="s">
        <v>328</v>
      </c>
      <c r="R30" s="79"/>
      <c r="S30" s="79"/>
      <c r="T30" s="79"/>
      <c r="U30" s="79"/>
      <c r="V30" s="83" t="s">
        <v>407</v>
      </c>
      <c r="W30" s="81">
        <v>43724.49047453704</v>
      </c>
      <c r="X30" s="83" t="s">
        <v>445</v>
      </c>
      <c r="Y30" s="79"/>
      <c r="Z30" s="79"/>
      <c r="AA30" s="85" t="s">
        <v>510</v>
      </c>
      <c r="AB30" s="85" t="s">
        <v>507</v>
      </c>
      <c r="AC30" s="79" t="b">
        <v>0</v>
      </c>
      <c r="AD30" s="79">
        <v>0</v>
      </c>
      <c r="AE30" s="85" t="s">
        <v>556</v>
      </c>
      <c r="AF30" s="79" t="b">
        <v>0</v>
      </c>
      <c r="AG30" s="79" t="s">
        <v>560</v>
      </c>
      <c r="AH30" s="79"/>
      <c r="AI30" s="85" t="s">
        <v>552</v>
      </c>
      <c r="AJ30" s="79" t="b">
        <v>0</v>
      </c>
      <c r="AK30" s="79">
        <v>0</v>
      </c>
      <c r="AL30" s="85" t="s">
        <v>552</v>
      </c>
      <c r="AM30" s="79" t="s">
        <v>569</v>
      </c>
      <c r="AN30" s="79" t="b">
        <v>0</v>
      </c>
      <c r="AO30" s="85" t="s">
        <v>507</v>
      </c>
      <c r="AP30" s="79" t="s">
        <v>176</v>
      </c>
      <c r="AQ30" s="79">
        <v>0</v>
      </c>
      <c r="AR30" s="79">
        <v>0</v>
      </c>
      <c r="AS30" s="79"/>
      <c r="AT30" s="79"/>
      <c r="AU30" s="79"/>
      <c r="AV30" s="79"/>
      <c r="AW30" s="79"/>
      <c r="AX30" s="79"/>
      <c r="AY30" s="79"/>
      <c r="AZ30" s="79"/>
      <c r="BA30">
        <v>3</v>
      </c>
      <c r="BB30" s="78" t="str">
        <f>REPLACE(INDEX(GroupVertices[Group],MATCH(Edges25[[#This Row],[Vertex 1]],GroupVertices[Vertex],0)),1,1,"")</f>
        <v>1</v>
      </c>
      <c r="BC30" s="78" t="str">
        <f>REPLACE(INDEX(GroupVertices[Group],MATCH(Edges25[[#This Row],[Vertex 2]],GroupVertices[Vertex],0)),1,1,"")</f>
        <v>3</v>
      </c>
      <c r="BD30" s="48">
        <v>0</v>
      </c>
      <c r="BE30" s="49">
        <v>0</v>
      </c>
      <c r="BF30" s="48">
        <v>0</v>
      </c>
      <c r="BG30" s="49">
        <v>0</v>
      </c>
      <c r="BH30" s="48">
        <v>0</v>
      </c>
      <c r="BI30" s="49">
        <v>0</v>
      </c>
      <c r="BJ30" s="48">
        <v>34</v>
      </c>
      <c r="BK30" s="49">
        <v>100</v>
      </c>
      <c r="BL30" s="48">
        <v>34</v>
      </c>
    </row>
    <row r="31" spans="1:64" ht="15">
      <c r="A31" s="64" t="s">
        <v>226</v>
      </c>
      <c r="B31" s="64" t="s">
        <v>228</v>
      </c>
      <c r="C31" s="65"/>
      <c r="D31" s="66"/>
      <c r="E31" s="67"/>
      <c r="F31" s="68"/>
      <c r="G31" s="65"/>
      <c r="H31" s="69"/>
      <c r="I31" s="70"/>
      <c r="J31" s="70"/>
      <c r="K31" s="34" t="s">
        <v>66</v>
      </c>
      <c r="L31" s="77">
        <v>85</v>
      </c>
      <c r="M31" s="77"/>
      <c r="N31" s="72"/>
      <c r="O31" s="79" t="s">
        <v>302</v>
      </c>
      <c r="P31" s="81">
        <v>43724.500555555554</v>
      </c>
      <c r="Q31" s="79" t="s">
        <v>329</v>
      </c>
      <c r="R31" s="79"/>
      <c r="S31" s="79"/>
      <c r="T31" s="79"/>
      <c r="U31" s="79"/>
      <c r="V31" s="83" t="s">
        <v>407</v>
      </c>
      <c r="W31" s="81">
        <v>43724.500555555554</v>
      </c>
      <c r="X31" s="83" t="s">
        <v>446</v>
      </c>
      <c r="Y31" s="79"/>
      <c r="Z31" s="79"/>
      <c r="AA31" s="85" t="s">
        <v>511</v>
      </c>
      <c r="AB31" s="85" t="s">
        <v>509</v>
      </c>
      <c r="AC31" s="79" t="b">
        <v>0</v>
      </c>
      <c r="AD31" s="79">
        <v>1</v>
      </c>
      <c r="AE31" s="85" t="s">
        <v>556</v>
      </c>
      <c r="AF31" s="79" t="b">
        <v>0</v>
      </c>
      <c r="AG31" s="79" t="s">
        <v>560</v>
      </c>
      <c r="AH31" s="79"/>
      <c r="AI31" s="85" t="s">
        <v>552</v>
      </c>
      <c r="AJ31" s="79" t="b">
        <v>0</v>
      </c>
      <c r="AK31" s="79">
        <v>0</v>
      </c>
      <c r="AL31" s="85" t="s">
        <v>552</v>
      </c>
      <c r="AM31" s="79" t="s">
        <v>569</v>
      </c>
      <c r="AN31" s="79" t="b">
        <v>0</v>
      </c>
      <c r="AO31" s="85" t="s">
        <v>509</v>
      </c>
      <c r="AP31" s="79" t="s">
        <v>176</v>
      </c>
      <c r="AQ31" s="79">
        <v>0</v>
      </c>
      <c r="AR31" s="79">
        <v>0</v>
      </c>
      <c r="AS31" s="79"/>
      <c r="AT31" s="79"/>
      <c r="AU31" s="79"/>
      <c r="AV31" s="79"/>
      <c r="AW31" s="79"/>
      <c r="AX31" s="79"/>
      <c r="AY31" s="79"/>
      <c r="AZ31" s="79"/>
      <c r="BA31">
        <v>3</v>
      </c>
      <c r="BB31" s="78" t="str">
        <f>REPLACE(INDEX(GroupVertices[Group],MATCH(Edges25[[#This Row],[Vertex 1]],GroupVertices[Vertex],0)),1,1,"")</f>
        <v>1</v>
      </c>
      <c r="BC31" s="78" t="str">
        <f>REPLACE(INDEX(GroupVertices[Group],MATCH(Edges25[[#This Row],[Vertex 2]],GroupVertices[Vertex],0)),1,1,"")</f>
        <v>3</v>
      </c>
      <c r="BD31" s="48">
        <v>0</v>
      </c>
      <c r="BE31" s="49">
        <v>0</v>
      </c>
      <c r="BF31" s="48">
        <v>2</v>
      </c>
      <c r="BG31" s="49">
        <v>7.6923076923076925</v>
      </c>
      <c r="BH31" s="48">
        <v>0</v>
      </c>
      <c r="BI31" s="49">
        <v>0</v>
      </c>
      <c r="BJ31" s="48">
        <v>24</v>
      </c>
      <c r="BK31" s="49">
        <v>92.3076923076923</v>
      </c>
      <c r="BL31" s="48">
        <v>26</v>
      </c>
    </row>
    <row r="32" spans="1:64" ht="15">
      <c r="A32" s="64" t="s">
        <v>223</v>
      </c>
      <c r="B32" s="64" t="s">
        <v>223</v>
      </c>
      <c r="C32" s="65"/>
      <c r="D32" s="66"/>
      <c r="E32" s="67"/>
      <c r="F32" s="68"/>
      <c r="G32" s="65"/>
      <c r="H32" s="69"/>
      <c r="I32" s="70"/>
      <c r="J32" s="70"/>
      <c r="K32" s="34" t="s">
        <v>65</v>
      </c>
      <c r="L32" s="77">
        <v>86</v>
      </c>
      <c r="M32" s="77"/>
      <c r="N32" s="72"/>
      <c r="O32" s="79" t="s">
        <v>176</v>
      </c>
      <c r="P32" s="81">
        <v>43733.74392361111</v>
      </c>
      <c r="Q32" s="79" t="s">
        <v>330</v>
      </c>
      <c r="R32" s="79"/>
      <c r="S32" s="79"/>
      <c r="T32" s="79" t="s">
        <v>385</v>
      </c>
      <c r="U32" s="83" t="s">
        <v>392</v>
      </c>
      <c r="V32" s="83" t="s">
        <v>392</v>
      </c>
      <c r="W32" s="81">
        <v>43733.74392361111</v>
      </c>
      <c r="X32" s="83" t="s">
        <v>447</v>
      </c>
      <c r="Y32" s="79"/>
      <c r="Z32" s="79"/>
      <c r="AA32" s="85" t="s">
        <v>512</v>
      </c>
      <c r="AB32" s="79"/>
      <c r="AC32" s="79" t="b">
        <v>0</v>
      </c>
      <c r="AD32" s="79">
        <v>17</v>
      </c>
      <c r="AE32" s="85" t="s">
        <v>552</v>
      </c>
      <c r="AF32" s="79" t="b">
        <v>0</v>
      </c>
      <c r="AG32" s="79" t="s">
        <v>560</v>
      </c>
      <c r="AH32" s="79"/>
      <c r="AI32" s="85" t="s">
        <v>552</v>
      </c>
      <c r="AJ32" s="79" t="b">
        <v>0</v>
      </c>
      <c r="AK32" s="79">
        <v>4</v>
      </c>
      <c r="AL32" s="85" t="s">
        <v>552</v>
      </c>
      <c r="AM32" s="79" t="s">
        <v>568</v>
      </c>
      <c r="AN32" s="79" t="b">
        <v>0</v>
      </c>
      <c r="AO32" s="85" t="s">
        <v>512</v>
      </c>
      <c r="AP32" s="79" t="s">
        <v>576</v>
      </c>
      <c r="AQ32" s="79">
        <v>0</v>
      </c>
      <c r="AR32" s="79">
        <v>0</v>
      </c>
      <c r="AS32" s="79"/>
      <c r="AT32" s="79"/>
      <c r="AU32" s="79"/>
      <c r="AV32" s="79"/>
      <c r="AW32" s="79"/>
      <c r="AX32" s="79"/>
      <c r="AY32" s="79"/>
      <c r="AZ32" s="79"/>
      <c r="BA32">
        <v>1</v>
      </c>
      <c r="BB32" s="78" t="str">
        <f>REPLACE(INDEX(GroupVertices[Group],MATCH(Edges25[[#This Row],[Vertex 1]],GroupVertices[Vertex],0)),1,1,"")</f>
        <v>8</v>
      </c>
      <c r="BC32" s="78" t="str">
        <f>REPLACE(INDEX(GroupVertices[Group],MATCH(Edges25[[#This Row],[Vertex 2]],GroupVertices[Vertex],0)),1,1,"")</f>
        <v>8</v>
      </c>
      <c r="BD32" s="48">
        <v>1</v>
      </c>
      <c r="BE32" s="49">
        <v>3.5714285714285716</v>
      </c>
      <c r="BF32" s="48">
        <v>0</v>
      </c>
      <c r="BG32" s="49">
        <v>0</v>
      </c>
      <c r="BH32" s="48">
        <v>0</v>
      </c>
      <c r="BI32" s="49">
        <v>0</v>
      </c>
      <c r="BJ32" s="48">
        <v>27</v>
      </c>
      <c r="BK32" s="49">
        <v>96.42857142857143</v>
      </c>
      <c r="BL32" s="48">
        <v>28</v>
      </c>
    </row>
    <row r="33" spans="1:64" ht="15">
      <c r="A33" s="64" t="s">
        <v>226</v>
      </c>
      <c r="B33" s="64" t="s">
        <v>223</v>
      </c>
      <c r="C33" s="65"/>
      <c r="D33" s="66"/>
      <c r="E33" s="67"/>
      <c r="F33" s="68"/>
      <c r="G33" s="65"/>
      <c r="H33" s="69"/>
      <c r="I33" s="70"/>
      <c r="J33" s="70"/>
      <c r="K33" s="34" t="s">
        <v>65</v>
      </c>
      <c r="L33" s="77">
        <v>87</v>
      </c>
      <c r="M33" s="77"/>
      <c r="N33" s="72"/>
      <c r="O33" s="79" t="s">
        <v>301</v>
      </c>
      <c r="P33" s="81">
        <v>43737.898206018515</v>
      </c>
      <c r="Q33" s="79" t="s">
        <v>331</v>
      </c>
      <c r="R33" s="79"/>
      <c r="S33" s="79"/>
      <c r="T33" s="79"/>
      <c r="U33" s="79"/>
      <c r="V33" s="83" t="s">
        <v>407</v>
      </c>
      <c r="W33" s="81">
        <v>43737.898206018515</v>
      </c>
      <c r="X33" s="83" t="s">
        <v>448</v>
      </c>
      <c r="Y33" s="79"/>
      <c r="Z33" s="79"/>
      <c r="AA33" s="85" t="s">
        <v>513</v>
      </c>
      <c r="AB33" s="79"/>
      <c r="AC33" s="79" t="b">
        <v>0</v>
      </c>
      <c r="AD33" s="79">
        <v>0</v>
      </c>
      <c r="AE33" s="85" t="s">
        <v>552</v>
      </c>
      <c r="AF33" s="79" t="b">
        <v>0</v>
      </c>
      <c r="AG33" s="79" t="s">
        <v>560</v>
      </c>
      <c r="AH33" s="79"/>
      <c r="AI33" s="85" t="s">
        <v>552</v>
      </c>
      <c r="AJ33" s="79" t="b">
        <v>0</v>
      </c>
      <c r="AK33" s="79">
        <v>4</v>
      </c>
      <c r="AL33" s="85" t="s">
        <v>512</v>
      </c>
      <c r="AM33" s="79" t="s">
        <v>569</v>
      </c>
      <c r="AN33" s="79" t="b">
        <v>0</v>
      </c>
      <c r="AO33" s="85" t="s">
        <v>512</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8</v>
      </c>
      <c r="BD33" s="48">
        <v>1</v>
      </c>
      <c r="BE33" s="49">
        <v>4.3478260869565215</v>
      </c>
      <c r="BF33" s="48">
        <v>0</v>
      </c>
      <c r="BG33" s="49">
        <v>0</v>
      </c>
      <c r="BH33" s="48">
        <v>0</v>
      </c>
      <c r="BI33" s="49">
        <v>0</v>
      </c>
      <c r="BJ33" s="48">
        <v>22</v>
      </c>
      <c r="BK33" s="49">
        <v>95.65217391304348</v>
      </c>
      <c r="BL33" s="48">
        <v>23</v>
      </c>
    </row>
    <row r="34" spans="1:64" ht="15">
      <c r="A34" s="64" t="s">
        <v>226</v>
      </c>
      <c r="B34" s="64" t="s">
        <v>290</v>
      </c>
      <c r="C34" s="65"/>
      <c r="D34" s="66"/>
      <c r="E34" s="67"/>
      <c r="F34" s="68"/>
      <c r="G34" s="65"/>
      <c r="H34" s="69"/>
      <c r="I34" s="70"/>
      <c r="J34" s="70"/>
      <c r="K34" s="34" t="s">
        <v>65</v>
      </c>
      <c r="L34" s="77">
        <v>88</v>
      </c>
      <c r="M34" s="77"/>
      <c r="N34" s="72"/>
      <c r="O34" s="79" t="s">
        <v>301</v>
      </c>
      <c r="P34" s="81">
        <v>43743.17074074074</v>
      </c>
      <c r="Q34" s="79" t="s">
        <v>332</v>
      </c>
      <c r="R34" s="83" t="s">
        <v>363</v>
      </c>
      <c r="S34" s="79" t="s">
        <v>372</v>
      </c>
      <c r="T34" s="79" t="s">
        <v>295</v>
      </c>
      <c r="U34" s="79"/>
      <c r="V34" s="83" t="s">
        <v>407</v>
      </c>
      <c r="W34" s="81">
        <v>43743.17074074074</v>
      </c>
      <c r="X34" s="83" t="s">
        <v>449</v>
      </c>
      <c r="Y34" s="79"/>
      <c r="Z34" s="79"/>
      <c r="AA34" s="85" t="s">
        <v>514</v>
      </c>
      <c r="AB34" s="85" t="s">
        <v>526</v>
      </c>
      <c r="AC34" s="79" t="b">
        <v>0</v>
      </c>
      <c r="AD34" s="79">
        <v>3</v>
      </c>
      <c r="AE34" s="85" t="s">
        <v>555</v>
      </c>
      <c r="AF34" s="79" t="b">
        <v>0</v>
      </c>
      <c r="AG34" s="79" t="s">
        <v>560</v>
      </c>
      <c r="AH34" s="79"/>
      <c r="AI34" s="85" t="s">
        <v>552</v>
      </c>
      <c r="AJ34" s="79" t="b">
        <v>0</v>
      </c>
      <c r="AK34" s="79">
        <v>2</v>
      </c>
      <c r="AL34" s="85" t="s">
        <v>552</v>
      </c>
      <c r="AM34" s="79" t="s">
        <v>568</v>
      </c>
      <c r="AN34" s="79" t="b">
        <v>0</v>
      </c>
      <c r="AO34" s="85" t="s">
        <v>526</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229</v>
      </c>
      <c r="B35" s="64" t="s">
        <v>291</v>
      </c>
      <c r="C35" s="65"/>
      <c r="D35" s="66"/>
      <c r="E35" s="67"/>
      <c r="F35" s="68"/>
      <c r="G35" s="65"/>
      <c r="H35" s="69"/>
      <c r="I35" s="70"/>
      <c r="J35" s="70"/>
      <c r="K35" s="34" t="s">
        <v>65</v>
      </c>
      <c r="L35" s="77">
        <v>89</v>
      </c>
      <c r="M35" s="77"/>
      <c r="N35" s="72"/>
      <c r="O35" s="79" t="s">
        <v>301</v>
      </c>
      <c r="P35" s="81">
        <v>43743.23699074074</v>
      </c>
      <c r="Q35" s="79" t="s">
        <v>333</v>
      </c>
      <c r="R35" s="83" t="s">
        <v>364</v>
      </c>
      <c r="S35" s="79" t="s">
        <v>373</v>
      </c>
      <c r="T35" s="79"/>
      <c r="U35" s="79"/>
      <c r="V35" s="83" t="s">
        <v>410</v>
      </c>
      <c r="W35" s="81">
        <v>43743.23699074074</v>
      </c>
      <c r="X35" s="83" t="s">
        <v>450</v>
      </c>
      <c r="Y35" s="79"/>
      <c r="Z35" s="79"/>
      <c r="AA35" s="85" t="s">
        <v>515</v>
      </c>
      <c r="AB35" s="79"/>
      <c r="AC35" s="79" t="b">
        <v>0</v>
      </c>
      <c r="AD35" s="79">
        <v>1</v>
      </c>
      <c r="AE35" s="85" t="s">
        <v>552</v>
      </c>
      <c r="AF35" s="79" t="b">
        <v>1</v>
      </c>
      <c r="AG35" s="79" t="s">
        <v>561</v>
      </c>
      <c r="AH35" s="79"/>
      <c r="AI35" s="85" t="s">
        <v>514</v>
      </c>
      <c r="AJ35" s="79" t="b">
        <v>0</v>
      </c>
      <c r="AK35" s="79">
        <v>0</v>
      </c>
      <c r="AL35" s="85" t="s">
        <v>552</v>
      </c>
      <c r="AM35" s="79" t="s">
        <v>569</v>
      </c>
      <c r="AN35" s="79" t="b">
        <v>0</v>
      </c>
      <c r="AO35" s="85" t="s">
        <v>515</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0</v>
      </c>
      <c r="BE35" s="49">
        <v>0</v>
      </c>
      <c r="BF35" s="48">
        <v>0</v>
      </c>
      <c r="BG35" s="49">
        <v>0</v>
      </c>
      <c r="BH35" s="48">
        <v>0</v>
      </c>
      <c r="BI35" s="49">
        <v>0</v>
      </c>
      <c r="BJ35" s="48">
        <v>2</v>
      </c>
      <c r="BK35" s="49">
        <v>100</v>
      </c>
      <c r="BL35" s="48">
        <v>2</v>
      </c>
    </row>
    <row r="36" spans="1:64" ht="15">
      <c r="A36" s="64" t="s">
        <v>230</v>
      </c>
      <c r="B36" s="64" t="s">
        <v>292</v>
      </c>
      <c r="C36" s="65"/>
      <c r="D36" s="66"/>
      <c r="E36" s="67"/>
      <c r="F36" s="68"/>
      <c r="G36" s="65"/>
      <c r="H36" s="69"/>
      <c r="I36" s="70"/>
      <c r="J36" s="70"/>
      <c r="K36" s="34" t="s">
        <v>65</v>
      </c>
      <c r="L36" s="77">
        <v>90</v>
      </c>
      <c r="M36" s="77"/>
      <c r="N36" s="72"/>
      <c r="O36" s="79" t="s">
        <v>302</v>
      </c>
      <c r="P36" s="81">
        <v>43746.632372685184</v>
      </c>
      <c r="Q36" s="79" t="s">
        <v>334</v>
      </c>
      <c r="R36" s="79"/>
      <c r="S36" s="79"/>
      <c r="T36" s="79"/>
      <c r="U36" s="79"/>
      <c r="V36" s="83" t="s">
        <v>411</v>
      </c>
      <c r="W36" s="81">
        <v>43746.632372685184</v>
      </c>
      <c r="X36" s="83" t="s">
        <v>451</v>
      </c>
      <c r="Y36" s="79"/>
      <c r="Z36" s="79"/>
      <c r="AA36" s="85" t="s">
        <v>516</v>
      </c>
      <c r="AB36" s="85" t="s">
        <v>549</v>
      </c>
      <c r="AC36" s="79" t="b">
        <v>0</v>
      </c>
      <c r="AD36" s="79">
        <v>3</v>
      </c>
      <c r="AE36" s="85" t="s">
        <v>557</v>
      </c>
      <c r="AF36" s="79" t="b">
        <v>0</v>
      </c>
      <c r="AG36" s="79" t="s">
        <v>560</v>
      </c>
      <c r="AH36" s="79"/>
      <c r="AI36" s="85" t="s">
        <v>552</v>
      </c>
      <c r="AJ36" s="79" t="b">
        <v>0</v>
      </c>
      <c r="AK36" s="79">
        <v>0</v>
      </c>
      <c r="AL36" s="85" t="s">
        <v>552</v>
      </c>
      <c r="AM36" s="79" t="s">
        <v>572</v>
      </c>
      <c r="AN36" s="79" t="b">
        <v>0</v>
      </c>
      <c r="AO36" s="85" t="s">
        <v>549</v>
      </c>
      <c r="AP36" s="79" t="s">
        <v>176</v>
      </c>
      <c r="AQ36" s="79">
        <v>0</v>
      </c>
      <c r="AR36" s="79">
        <v>0</v>
      </c>
      <c r="AS36" s="79"/>
      <c r="AT36" s="79"/>
      <c r="AU36" s="79"/>
      <c r="AV36" s="79"/>
      <c r="AW36" s="79"/>
      <c r="AX36" s="79"/>
      <c r="AY36" s="79"/>
      <c r="AZ36" s="79"/>
      <c r="BA36">
        <v>1</v>
      </c>
      <c r="BB36" s="78" t="str">
        <f>REPLACE(INDEX(GroupVertices[Group],MATCH(Edges25[[#This Row],[Vertex 1]],GroupVertices[Vertex],0)),1,1,"")</f>
        <v>7</v>
      </c>
      <c r="BC36" s="78" t="str">
        <f>REPLACE(INDEX(GroupVertices[Group],MATCH(Edges25[[#This Row],[Vertex 2]],GroupVertices[Vertex],0)),1,1,"")</f>
        <v>7</v>
      </c>
      <c r="BD36" s="48">
        <v>1</v>
      </c>
      <c r="BE36" s="49">
        <v>5</v>
      </c>
      <c r="BF36" s="48">
        <v>0</v>
      </c>
      <c r="BG36" s="49">
        <v>0</v>
      </c>
      <c r="BH36" s="48">
        <v>0</v>
      </c>
      <c r="BI36" s="49">
        <v>0</v>
      </c>
      <c r="BJ36" s="48">
        <v>19</v>
      </c>
      <c r="BK36" s="49">
        <v>95</v>
      </c>
      <c r="BL36" s="48">
        <v>20</v>
      </c>
    </row>
    <row r="37" spans="1:64" ht="15">
      <c r="A37" s="64" t="s">
        <v>231</v>
      </c>
      <c r="B37" s="64" t="s">
        <v>293</v>
      </c>
      <c r="C37" s="65"/>
      <c r="D37" s="66"/>
      <c r="E37" s="67"/>
      <c r="F37" s="68"/>
      <c r="G37" s="65"/>
      <c r="H37" s="69"/>
      <c r="I37" s="70"/>
      <c r="J37" s="70"/>
      <c r="K37" s="34" t="s">
        <v>65</v>
      </c>
      <c r="L37" s="77">
        <v>91</v>
      </c>
      <c r="M37" s="77"/>
      <c r="N37" s="72"/>
      <c r="O37" s="79" t="s">
        <v>301</v>
      </c>
      <c r="P37" s="81">
        <v>43715.08351851852</v>
      </c>
      <c r="Q37" s="79" t="s">
        <v>335</v>
      </c>
      <c r="R37" s="79"/>
      <c r="S37" s="79"/>
      <c r="T37" s="79"/>
      <c r="U37" s="79"/>
      <c r="V37" s="83" t="s">
        <v>412</v>
      </c>
      <c r="W37" s="81">
        <v>43715.08351851852</v>
      </c>
      <c r="X37" s="83" t="s">
        <v>452</v>
      </c>
      <c r="Y37" s="79"/>
      <c r="Z37" s="79"/>
      <c r="AA37" s="85" t="s">
        <v>517</v>
      </c>
      <c r="AB37" s="79"/>
      <c r="AC37" s="79" t="b">
        <v>0</v>
      </c>
      <c r="AD37" s="79">
        <v>0</v>
      </c>
      <c r="AE37" s="85" t="s">
        <v>552</v>
      </c>
      <c r="AF37" s="79" t="b">
        <v>0</v>
      </c>
      <c r="AG37" s="79" t="s">
        <v>560</v>
      </c>
      <c r="AH37" s="79"/>
      <c r="AI37" s="85" t="s">
        <v>552</v>
      </c>
      <c r="AJ37" s="79" t="b">
        <v>0</v>
      </c>
      <c r="AK37" s="79">
        <v>1</v>
      </c>
      <c r="AL37" s="85" t="s">
        <v>503</v>
      </c>
      <c r="AM37" s="79" t="s">
        <v>573</v>
      </c>
      <c r="AN37" s="79" t="b">
        <v>0</v>
      </c>
      <c r="AO37" s="85" t="s">
        <v>503</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13</v>
      </c>
      <c r="BK37" s="49">
        <v>100</v>
      </c>
      <c r="BL37" s="48">
        <v>13</v>
      </c>
    </row>
    <row r="38" spans="1:64" ht="15">
      <c r="A38" s="64" t="s">
        <v>232</v>
      </c>
      <c r="B38" s="64" t="s">
        <v>226</v>
      </c>
      <c r="C38" s="65"/>
      <c r="D38" s="66"/>
      <c r="E38" s="67"/>
      <c r="F38" s="68"/>
      <c r="G38" s="65"/>
      <c r="H38" s="69"/>
      <c r="I38" s="70"/>
      <c r="J38" s="70"/>
      <c r="K38" s="34" t="s">
        <v>66</v>
      </c>
      <c r="L38" s="77">
        <v>97</v>
      </c>
      <c r="M38" s="77"/>
      <c r="N38" s="72"/>
      <c r="O38" s="79" t="s">
        <v>301</v>
      </c>
      <c r="P38" s="81">
        <v>43715.82258101852</v>
      </c>
      <c r="Q38" s="79" t="s">
        <v>312</v>
      </c>
      <c r="R38" s="83" t="s">
        <v>354</v>
      </c>
      <c r="S38" s="79" t="s">
        <v>372</v>
      </c>
      <c r="T38" s="79" t="s">
        <v>379</v>
      </c>
      <c r="U38" s="79"/>
      <c r="V38" s="83" t="s">
        <v>413</v>
      </c>
      <c r="W38" s="81">
        <v>43715.82258101852</v>
      </c>
      <c r="X38" s="83" t="s">
        <v>453</v>
      </c>
      <c r="Y38" s="79"/>
      <c r="Z38" s="79"/>
      <c r="AA38" s="85" t="s">
        <v>518</v>
      </c>
      <c r="AB38" s="79"/>
      <c r="AC38" s="79" t="b">
        <v>0</v>
      </c>
      <c r="AD38" s="79">
        <v>0</v>
      </c>
      <c r="AE38" s="85" t="s">
        <v>552</v>
      </c>
      <c r="AF38" s="79" t="b">
        <v>0</v>
      </c>
      <c r="AG38" s="79" t="s">
        <v>560</v>
      </c>
      <c r="AH38" s="79"/>
      <c r="AI38" s="85" t="s">
        <v>552</v>
      </c>
      <c r="AJ38" s="79" t="b">
        <v>0</v>
      </c>
      <c r="AK38" s="79">
        <v>7</v>
      </c>
      <c r="AL38" s="85" t="s">
        <v>505</v>
      </c>
      <c r="AM38" s="79" t="s">
        <v>573</v>
      </c>
      <c r="AN38" s="79" t="b">
        <v>0</v>
      </c>
      <c r="AO38" s="85" t="s">
        <v>505</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1</v>
      </c>
      <c r="BD38" s="48">
        <v>1</v>
      </c>
      <c r="BE38" s="49">
        <v>6.25</v>
      </c>
      <c r="BF38" s="48">
        <v>0</v>
      </c>
      <c r="BG38" s="49">
        <v>0</v>
      </c>
      <c r="BH38" s="48">
        <v>0</v>
      </c>
      <c r="BI38" s="49">
        <v>0</v>
      </c>
      <c r="BJ38" s="48">
        <v>15</v>
      </c>
      <c r="BK38" s="49">
        <v>93.75</v>
      </c>
      <c r="BL38" s="48">
        <v>16</v>
      </c>
    </row>
    <row r="39" spans="1:64" ht="15">
      <c r="A39" s="64" t="s">
        <v>233</v>
      </c>
      <c r="B39" s="64" t="s">
        <v>226</v>
      </c>
      <c r="C39" s="65"/>
      <c r="D39" s="66"/>
      <c r="E39" s="67"/>
      <c r="F39" s="68"/>
      <c r="G39" s="65"/>
      <c r="H39" s="69"/>
      <c r="I39" s="70"/>
      <c r="J39" s="70"/>
      <c r="K39" s="34" t="s">
        <v>66</v>
      </c>
      <c r="L39" s="77">
        <v>102</v>
      </c>
      <c r="M39" s="77"/>
      <c r="N39" s="72"/>
      <c r="O39" s="79" t="s">
        <v>301</v>
      </c>
      <c r="P39" s="81">
        <v>43715.51362268518</v>
      </c>
      <c r="Q39" s="79" t="s">
        <v>312</v>
      </c>
      <c r="R39" s="83" t="s">
        <v>354</v>
      </c>
      <c r="S39" s="79" t="s">
        <v>372</v>
      </c>
      <c r="T39" s="79" t="s">
        <v>379</v>
      </c>
      <c r="U39" s="79"/>
      <c r="V39" s="83" t="s">
        <v>414</v>
      </c>
      <c r="W39" s="81">
        <v>43715.51362268518</v>
      </c>
      <c r="X39" s="83" t="s">
        <v>454</v>
      </c>
      <c r="Y39" s="79"/>
      <c r="Z39" s="79"/>
      <c r="AA39" s="85" t="s">
        <v>519</v>
      </c>
      <c r="AB39" s="79"/>
      <c r="AC39" s="79" t="b">
        <v>0</v>
      </c>
      <c r="AD39" s="79">
        <v>0</v>
      </c>
      <c r="AE39" s="85" t="s">
        <v>552</v>
      </c>
      <c r="AF39" s="79" t="b">
        <v>0</v>
      </c>
      <c r="AG39" s="79" t="s">
        <v>560</v>
      </c>
      <c r="AH39" s="79"/>
      <c r="AI39" s="85" t="s">
        <v>552</v>
      </c>
      <c r="AJ39" s="79" t="b">
        <v>0</v>
      </c>
      <c r="AK39" s="79">
        <v>7</v>
      </c>
      <c r="AL39" s="85" t="s">
        <v>505</v>
      </c>
      <c r="AM39" s="79" t="s">
        <v>574</v>
      </c>
      <c r="AN39" s="79" t="b">
        <v>0</v>
      </c>
      <c r="AO39" s="85" t="s">
        <v>505</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1</v>
      </c>
      <c r="BD39" s="48">
        <v>1</v>
      </c>
      <c r="BE39" s="49">
        <v>6.25</v>
      </c>
      <c r="BF39" s="48">
        <v>0</v>
      </c>
      <c r="BG39" s="49">
        <v>0</v>
      </c>
      <c r="BH39" s="48">
        <v>0</v>
      </c>
      <c r="BI39" s="49">
        <v>0</v>
      </c>
      <c r="BJ39" s="48">
        <v>15</v>
      </c>
      <c r="BK39" s="49">
        <v>93.75</v>
      </c>
      <c r="BL39" s="48">
        <v>16</v>
      </c>
    </row>
    <row r="40" spans="1:64" ht="15">
      <c r="A40" s="64" t="s">
        <v>227</v>
      </c>
      <c r="B40" s="64" t="s">
        <v>226</v>
      </c>
      <c r="C40" s="65"/>
      <c r="D40" s="66"/>
      <c r="E40" s="67"/>
      <c r="F40" s="68"/>
      <c r="G40" s="65"/>
      <c r="H40" s="69"/>
      <c r="I40" s="70"/>
      <c r="J40" s="70"/>
      <c r="K40" s="34" t="s">
        <v>65</v>
      </c>
      <c r="L40" s="77">
        <v>107</v>
      </c>
      <c r="M40" s="77"/>
      <c r="N40" s="72"/>
      <c r="O40" s="79" t="s">
        <v>301</v>
      </c>
      <c r="P40" s="81">
        <v>43715.07030092592</v>
      </c>
      <c r="Q40" s="79" t="s">
        <v>312</v>
      </c>
      <c r="R40" s="83" t="s">
        <v>354</v>
      </c>
      <c r="S40" s="79" t="s">
        <v>372</v>
      </c>
      <c r="T40" s="79" t="s">
        <v>379</v>
      </c>
      <c r="U40" s="79"/>
      <c r="V40" s="83" t="s">
        <v>408</v>
      </c>
      <c r="W40" s="81">
        <v>43715.07030092592</v>
      </c>
      <c r="X40" s="83" t="s">
        <v>455</v>
      </c>
      <c r="Y40" s="79"/>
      <c r="Z40" s="79"/>
      <c r="AA40" s="85" t="s">
        <v>520</v>
      </c>
      <c r="AB40" s="79"/>
      <c r="AC40" s="79" t="b">
        <v>0</v>
      </c>
      <c r="AD40" s="79">
        <v>0</v>
      </c>
      <c r="AE40" s="85" t="s">
        <v>552</v>
      </c>
      <c r="AF40" s="79" t="b">
        <v>0</v>
      </c>
      <c r="AG40" s="79" t="s">
        <v>560</v>
      </c>
      <c r="AH40" s="79"/>
      <c r="AI40" s="85" t="s">
        <v>552</v>
      </c>
      <c r="AJ40" s="79" t="b">
        <v>0</v>
      </c>
      <c r="AK40" s="79">
        <v>7</v>
      </c>
      <c r="AL40" s="85" t="s">
        <v>505</v>
      </c>
      <c r="AM40" s="79" t="s">
        <v>569</v>
      </c>
      <c r="AN40" s="79" t="b">
        <v>0</v>
      </c>
      <c r="AO40" s="85" t="s">
        <v>505</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1</v>
      </c>
      <c r="BD40" s="48">
        <v>1</v>
      </c>
      <c r="BE40" s="49">
        <v>6.25</v>
      </c>
      <c r="BF40" s="48">
        <v>0</v>
      </c>
      <c r="BG40" s="49">
        <v>0</v>
      </c>
      <c r="BH40" s="48">
        <v>0</v>
      </c>
      <c r="BI40" s="49">
        <v>0</v>
      </c>
      <c r="BJ40" s="48">
        <v>15</v>
      </c>
      <c r="BK40" s="49">
        <v>93.75</v>
      </c>
      <c r="BL40" s="48">
        <v>16</v>
      </c>
    </row>
    <row r="41" spans="1:64" ht="15">
      <c r="A41" s="64" t="s">
        <v>234</v>
      </c>
      <c r="B41" s="64" t="s">
        <v>226</v>
      </c>
      <c r="C41" s="65"/>
      <c r="D41" s="66"/>
      <c r="E41" s="67"/>
      <c r="F41" s="68"/>
      <c r="G41" s="65"/>
      <c r="H41" s="69"/>
      <c r="I41" s="70"/>
      <c r="J41" s="70"/>
      <c r="K41" s="34" t="s">
        <v>66</v>
      </c>
      <c r="L41" s="77">
        <v>116</v>
      </c>
      <c r="M41" s="77"/>
      <c r="N41" s="72"/>
      <c r="O41" s="79" t="s">
        <v>301</v>
      </c>
      <c r="P41" s="81">
        <v>43715.871203703704</v>
      </c>
      <c r="Q41" s="79" t="s">
        <v>312</v>
      </c>
      <c r="R41" s="83" t="s">
        <v>354</v>
      </c>
      <c r="S41" s="79" t="s">
        <v>372</v>
      </c>
      <c r="T41" s="79" t="s">
        <v>379</v>
      </c>
      <c r="U41" s="79"/>
      <c r="V41" s="83" t="s">
        <v>415</v>
      </c>
      <c r="W41" s="81">
        <v>43715.871203703704</v>
      </c>
      <c r="X41" s="83" t="s">
        <v>456</v>
      </c>
      <c r="Y41" s="79"/>
      <c r="Z41" s="79"/>
      <c r="AA41" s="85" t="s">
        <v>521</v>
      </c>
      <c r="AB41" s="79"/>
      <c r="AC41" s="79" t="b">
        <v>0</v>
      </c>
      <c r="AD41" s="79">
        <v>0</v>
      </c>
      <c r="AE41" s="85" t="s">
        <v>552</v>
      </c>
      <c r="AF41" s="79" t="b">
        <v>0</v>
      </c>
      <c r="AG41" s="79" t="s">
        <v>560</v>
      </c>
      <c r="AH41" s="79"/>
      <c r="AI41" s="85" t="s">
        <v>552</v>
      </c>
      <c r="AJ41" s="79" t="b">
        <v>0</v>
      </c>
      <c r="AK41" s="79">
        <v>7</v>
      </c>
      <c r="AL41" s="85" t="s">
        <v>505</v>
      </c>
      <c r="AM41" s="79" t="s">
        <v>573</v>
      </c>
      <c r="AN41" s="79" t="b">
        <v>0</v>
      </c>
      <c r="AO41" s="85" t="s">
        <v>505</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1</v>
      </c>
      <c r="BD41" s="48">
        <v>1</v>
      </c>
      <c r="BE41" s="49">
        <v>6.25</v>
      </c>
      <c r="BF41" s="48">
        <v>0</v>
      </c>
      <c r="BG41" s="49">
        <v>0</v>
      </c>
      <c r="BH41" s="48">
        <v>0</v>
      </c>
      <c r="BI41" s="49">
        <v>0</v>
      </c>
      <c r="BJ41" s="48">
        <v>15</v>
      </c>
      <c r="BK41" s="49">
        <v>93.75</v>
      </c>
      <c r="BL41" s="48">
        <v>16</v>
      </c>
    </row>
    <row r="42" spans="1:64" ht="15">
      <c r="A42" s="64" t="s">
        <v>234</v>
      </c>
      <c r="B42" s="64" t="s">
        <v>288</v>
      </c>
      <c r="C42" s="65"/>
      <c r="D42" s="66"/>
      <c r="E42" s="67"/>
      <c r="F42" s="68"/>
      <c r="G42" s="65"/>
      <c r="H42" s="69"/>
      <c r="I42" s="70"/>
      <c r="J42" s="70"/>
      <c r="K42" s="34" t="s">
        <v>65</v>
      </c>
      <c r="L42" s="77">
        <v>117</v>
      </c>
      <c r="M42" s="77"/>
      <c r="N42" s="72"/>
      <c r="O42" s="79" t="s">
        <v>301</v>
      </c>
      <c r="P42" s="81">
        <v>43724.67204861111</v>
      </c>
      <c r="Q42" s="79" t="s">
        <v>336</v>
      </c>
      <c r="R42" s="83" t="s">
        <v>365</v>
      </c>
      <c r="S42" s="79" t="s">
        <v>373</v>
      </c>
      <c r="T42" s="79" t="s">
        <v>386</v>
      </c>
      <c r="U42" s="79"/>
      <c r="V42" s="83" t="s">
        <v>415</v>
      </c>
      <c r="W42" s="81">
        <v>43724.67204861111</v>
      </c>
      <c r="X42" s="83" t="s">
        <v>457</v>
      </c>
      <c r="Y42" s="79"/>
      <c r="Z42" s="79"/>
      <c r="AA42" s="85" t="s">
        <v>522</v>
      </c>
      <c r="AB42" s="79"/>
      <c r="AC42" s="79" t="b">
        <v>0</v>
      </c>
      <c r="AD42" s="79">
        <v>0</v>
      </c>
      <c r="AE42" s="85" t="s">
        <v>552</v>
      </c>
      <c r="AF42" s="79" t="b">
        <v>1</v>
      </c>
      <c r="AG42" s="79" t="s">
        <v>561</v>
      </c>
      <c r="AH42" s="79"/>
      <c r="AI42" s="85" t="s">
        <v>505</v>
      </c>
      <c r="AJ42" s="79" t="b">
        <v>0</v>
      </c>
      <c r="AK42" s="79">
        <v>3</v>
      </c>
      <c r="AL42" s="85" t="s">
        <v>523</v>
      </c>
      <c r="AM42" s="79" t="s">
        <v>568</v>
      </c>
      <c r="AN42" s="79" t="b">
        <v>0</v>
      </c>
      <c r="AO42" s="85" t="s">
        <v>523</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c r="BE42" s="49"/>
      <c r="BF42" s="48"/>
      <c r="BG42" s="49"/>
      <c r="BH42" s="48"/>
      <c r="BI42" s="49"/>
      <c r="BJ42" s="48"/>
      <c r="BK42" s="49"/>
      <c r="BL42" s="48"/>
    </row>
    <row r="43" spans="1:64" ht="15">
      <c r="A43" s="64" t="s">
        <v>231</v>
      </c>
      <c r="B43" s="64" t="s">
        <v>234</v>
      </c>
      <c r="C43" s="65"/>
      <c r="D43" s="66"/>
      <c r="E43" s="67"/>
      <c r="F43" s="68"/>
      <c r="G43" s="65"/>
      <c r="H43" s="69"/>
      <c r="I43" s="70"/>
      <c r="J43" s="70"/>
      <c r="K43" s="34" t="s">
        <v>66</v>
      </c>
      <c r="L43" s="77">
        <v>127</v>
      </c>
      <c r="M43" s="77"/>
      <c r="N43" s="72"/>
      <c r="O43" s="79" t="s">
        <v>301</v>
      </c>
      <c r="P43" s="81">
        <v>43722.91334490741</v>
      </c>
      <c r="Q43" s="79" t="s">
        <v>337</v>
      </c>
      <c r="R43" s="83" t="s">
        <v>365</v>
      </c>
      <c r="S43" s="79" t="s">
        <v>373</v>
      </c>
      <c r="T43" s="79" t="s">
        <v>387</v>
      </c>
      <c r="U43" s="79"/>
      <c r="V43" s="83" t="s">
        <v>412</v>
      </c>
      <c r="W43" s="81">
        <v>43722.91334490741</v>
      </c>
      <c r="X43" s="83" t="s">
        <v>458</v>
      </c>
      <c r="Y43" s="79"/>
      <c r="Z43" s="79"/>
      <c r="AA43" s="85" t="s">
        <v>523</v>
      </c>
      <c r="AB43" s="85" t="s">
        <v>550</v>
      </c>
      <c r="AC43" s="79" t="b">
        <v>0</v>
      </c>
      <c r="AD43" s="79">
        <v>3</v>
      </c>
      <c r="AE43" s="85" t="s">
        <v>558</v>
      </c>
      <c r="AF43" s="79" t="b">
        <v>1</v>
      </c>
      <c r="AG43" s="79" t="s">
        <v>561</v>
      </c>
      <c r="AH43" s="79"/>
      <c r="AI43" s="85" t="s">
        <v>505</v>
      </c>
      <c r="AJ43" s="79" t="b">
        <v>0</v>
      </c>
      <c r="AK43" s="79">
        <v>2</v>
      </c>
      <c r="AL43" s="85" t="s">
        <v>552</v>
      </c>
      <c r="AM43" s="79" t="s">
        <v>568</v>
      </c>
      <c r="AN43" s="79" t="b">
        <v>0</v>
      </c>
      <c r="AO43" s="85" t="s">
        <v>550</v>
      </c>
      <c r="AP43" s="79" t="s">
        <v>176</v>
      </c>
      <c r="AQ43" s="79">
        <v>0</v>
      </c>
      <c r="AR43" s="79">
        <v>0</v>
      </c>
      <c r="AS43" s="79"/>
      <c r="AT43" s="79"/>
      <c r="AU43" s="79"/>
      <c r="AV43" s="79"/>
      <c r="AW43" s="79"/>
      <c r="AX43" s="79"/>
      <c r="AY43" s="79"/>
      <c r="AZ43" s="79"/>
      <c r="BA43">
        <v>4</v>
      </c>
      <c r="BB43" s="78" t="str">
        <f>REPLACE(INDEX(GroupVertices[Group],MATCH(Edges25[[#This Row],[Vertex 1]],GroupVertices[Vertex],0)),1,1,"")</f>
        <v>2</v>
      </c>
      <c r="BC43" s="78" t="str">
        <f>REPLACE(INDEX(GroupVertices[Group],MATCH(Edges25[[#This Row],[Vertex 2]],GroupVertices[Vertex],0)),1,1,"")</f>
        <v>3</v>
      </c>
      <c r="BD43" s="48"/>
      <c r="BE43" s="49"/>
      <c r="BF43" s="48"/>
      <c r="BG43" s="49"/>
      <c r="BH43" s="48"/>
      <c r="BI43" s="49"/>
      <c r="BJ43" s="48"/>
      <c r="BK43" s="49"/>
      <c r="BL43" s="48"/>
    </row>
    <row r="44" spans="1:64" ht="15">
      <c r="A44" s="64" t="s">
        <v>231</v>
      </c>
      <c r="B44" s="64" t="s">
        <v>234</v>
      </c>
      <c r="C44" s="65"/>
      <c r="D44" s="66"/>
      <c r="E44" s="67"/>
      <c r="F44" s="68"/>
      <c r="G44" s="65"/>
      <c r="H44" s="69"/>
      <c r="I44" s="70"/>
      <c r="J44" s="70"/>
      <c r="K44" s="34" t="s">
        <v>66</v>
      </c>
      <c r="L44" s="77">
        <v>128</v>
      </c>
      <c r="M44" s="77"/>
      <c r="N44" s="72"/>
      <c r="O44" s="79" t="s">
        <v>301</v>
      </c>
      <c r="P44" s="81">
        <v>43722.91357638889</v>
      </c>
      <c r="Q44" s="79" t="s">
        <v>336</v>
      </c>
      <c r="R44" s="83" t="s">
        <v>365</v>
      </c>
      <c r="S44" s="79" t="s">
        <v>373</v>
      </c>
      <c r="T44" s="79" t="s">
        <v>386</v>
      </c>
      <c r="U44" s="79"/>
      <c r="V44" s="83" t="s">
        <v>412</v>
      </c>
      <c r="W44" s="81">
        <v>43722.91357638889</v>
      </c>
      <c r="X44" s="83" t="s">
        <v>459</v>
      </c>
      <c r="Y44" s="79"/>
      <c r="Z44" s="79"/>
      <c r="AA44" s="85" t="s">
        <v>524</v>
      </c>
      <c r="AB44" s="79"/>
      <c r="AC44" s="79" t="b">
        <v>0</v>
      </c>
      <c r="AD44" s="79">
        <v>0</v>
      </c>
      <c r="AE44" s="85" t="s">
        <v>552</v>
      </c>
      <c r="AF44" s="79" t="b">
        <v>1</v>
      </c>
      <c r="AG44" s="79" t="s">
        <v>561</v>
      </c>
      <c r="AH44" s="79"/>
      <c r="AI44" s="85" t="s">
        <v>505</v>
      </c>
      <c r="AJ44" s="79" t="b">
        <v>0</v>
      </c>
      <c r="AK44" s="79">
        <v>2</v>
      </c>
      <c r="AL44" s="85" t="s">
        <v>523</v>
      </c>
      <c r="AM44" s="79" t="s">
        <v>568</v>
      </c>
      <c r="AN44" s="79" t="b">
        <v>0</v>
      </c>
      <c r="AO44" s="85" t="s">
        <v>523</v>
      </c>
      <c r="AP44" s="79" t="s">
        <v>176</v>
      </c>
      <c r="AQ44" s="79">
        <v>0</v>
      </c>
      <c r="AR44" s="79">
        <v>0</v>
      </c>
      <c r="AS44" s="79"/>
      <c r="AT44" s="79"/>
      <c r="AU44" s="79"/>
      <c r="AV44" s="79"/>
      <c r="AW44" s="79"/>
      <c r="AX44" s="79"/>
      <c r="AY44" s="79"/>
      <c r="AZ44" s="79"/>
      <c r="BA44">
        <v>4</v>
      </c>
      <c r="BB44" s="78" t="str">
        <f>REPLACE(INDEX(GroupVertices[Group],MATCH(Edges25[[#This Row],[Vertex 1]],GroupVertices[Vertex],0)),1,1,"")</f>
        <v>2</v>
      </c>
      <c r="BC44" s="78" t="str">
        <f>REPLACE(INDEX(GroupVertices[Group],MATCH(Edges25[[#This Row],[Vertex 2]],GroupVertices[Vertex],0)),1,1,"")</f>
        <v>3</v>
      </c>
      <c r="BD44" s="48"/>
      <c r="BE44" s="49"/>
      <c r="BF44" s="48"/>
      <c r="BG44" s="49"/>
      <c r="BH44" s="48"/>
      <c r="BI44" s="49"/>
      <c r="BJ44" s="48"/>
      <c r="BK44" s="49"/>
      <c r="BL44" s="48"/>
    </row>
    <row r="45" spans="1:64" ht="15">
      <c r="A45" s="64" t="s">
        <v>231</v>
      </c>
      <c r="B45" s="64" t="s">
        <v>234</v>
      </c>
      <c r="C45" s="65"/>
      <c r="D45" s="66"/>
      <c r="E45" s="67"/>
      <c r="F45" s="68"/>
      <c r="G45" s="65"/>
      <c r="H45" s="69"/>
      <c r="I45" s="70"/>
      <c r="J45" s="70"/>
      <c r="K45" s="34" t="s">
        <v>66</v>
      </c>
      <c r="L45" s="77">
        <v>129</v>
      </c>
      <c r="M45" s="77"/>
      <c r="N45" s="72"/>
      <c r="O45" s="79" t="s">
        <v>301</v>
      </c>
      <c r="P45" s="81">
        <v>43724.640868055554</v>
      </c>
      <c r="Q45" s="79" t="s">
        <v>336</v>
      </c>
      <c r="R45" s="83" t="s">
        <v>365</v>
      </c>
      <c r="S45" s="79" t="s">
        <v>373</v>
      </c>
      <c r="T45" s="79" t="s">
        <v>386</v>
      </c>
      <c r="U45" s="79"/>
      <c r="V45" s="83" t="s">
        <v>412</v>
      </c>
      <c r="W45" s="81">
        <v>43724.640868055554</v>
      </c>
      <c r="X45" s="83" t="s">
        <v>460</v>
      </c>
      <c r="Y45" s="79"/>
      <c r="Z45" s="79"/>
      <c r="AA45" s="85" t="s">
        <v>525</v>
      </c>
      <c r="AB45" s="79"/>
      <c r="AC45" s="79" t="b">
        <v>0</v>
      </c>
      <c r="AD45" s="79">
        <v>0</v>
      </c>
      <c r="AE45" s="85" t="s">
        <v>552</v>
      </c>
      <c r="AF45" s="79" t="b">
        <v>1</v>
      </c>
      <c r="AG45" s="79" t="s">
        <v>561</v>
      </c>
      <c r="AH45" s="79"/>
      <c r="AI45" s="85" t="s">
        <v>505</v>
      </c>
      <c r="AJ45" s="79" t="b">
        <v>0</v>
      </c>
      <c r="AK45" s="79">
        <v>3</v>
      </c>
      <c r="AL45" s="85" t="s">
        <v>523</v>
      </c>
      <c r="AM45" s="79" t="s">
        <v>568</v>
      </c>
      <c r="AN45" s="79" t="b">
        <v>0</v>
      </c>
      <c r="AO45" s="85" t="s">
        <v>523</v>
      </c>
      <c r="AP45" s="79" t="s">
        <v>176</v>
      </c>
      <c r="AQ45" s="79">
        <v>0</v>
      </c>
      <c r="AR45" s="79">
        <v>0</v>
      </c>
      <c r="AS45" s="79"/>
      <c r="AT45" s="79"/>
      <c r="AU45" s="79"/>
      <c r="AV45" s="79"/>
      <c r="AW45" s="79"/>
      <c r="AX45" s="79"/>
      <c r="AY45" s="79"/>
      <c r="AZ45" s="79"/>
      <c r="BA45">
        <v>4</v>
      </c>
      <c r="BB45" s="78" t="str">
        <f>REPLACE(INDEX(GroupVertices[Group],MATCH(Edges25[[#This Row],[Vertex 1]],GroupVertices[Vertex],0)),1,1,"")</f>
        <v>2</v>
      </c>
      <c r="BC45" s="78" t="str">
        <f>REPLACE(INDEX(GroupVertices[Group],MATCH(Edges25[[#This Row],[Vertex 2]],GroupVertices[Vertex],0)),1,1,"")</f>
        <v>3</v>
      </c>
      <c r="BD45" s="48"/>
      <c r="BE45" s="49"/>
      <c r="BF45" s="48"/>
      <c r="BG45" s="49"/>
      <c r="BH45" s="48"/>
      <c r="BI45" s="49"/>
      <c r="BJ45" s="48"/>
      <c r="BK45" s="49"/>
      <c r="BL45" s="48"/>
    </row>
    <row r="46" spans="1:64" ht="15">
      <c r="A46" s="64" t="s">
        <v>226</v>
      </c>
      <c r="B46" s="64" t="s">
        <v>229</v>
      </c>
      <c r="C46" s="65"/>
      <c r="D46" s="66"/>
      <c r="E46" s="67"/>
      <c r="F46" s="68"/>
      <c r="G46" s="65"/>
      <c r="H46" s="69"/>
      <c r="I46" s="70"/>
      <c r="J46" s="70"/>
      <c r="K46" s="34" t="s">
        <v>66</v>
      </c>
      <c r="L46" s="77">
        <v>149</v>
      </c>
      <c r="M46" s="77"/>
      <c r="N46" s="72"/>
      <c r="O46" s="79" t="s">
        <v>301</v>
      </c>
      <c r="P46" s="81">
        <v>43741.11025462963</v>
      </c>
      <c r="Q46" s="79" t="s">
        <v>338</v>
      </c>
      <c r="R46" s="83" t="s">
        <v>356</v>
      </c>
      <c r="S46" s="79" t="s">
        <v>372</v>
      </c>
      <c r="T46" s="79" t="s">
        <v>295</v>
      </c>
      <c r="U46" s="79"/>
      <c r="V46" s="83" t="s">
        <v>407</v>
      </c>
      <c r="W46" s="81">
        <v>43741.11025462963</v>
      </c>
      <c r="X46" s="83" t="s">
        <v>461</v>
      </c>
      <c r="Y46" s="79"/>
      <c r="Z46" s="79"/>
      <c r="AA46" s="85" t="s">
        <v>526</v>
      </c>
      <c r="AB46" s="79"/>
      <c r="AC46" s="79" t="b">
        <v>0</v>
      </c>
      <c r="AD46" s="79">
        <v>7</v>
      </c>
      <c r="AE46" s="85" t="s">
        <v>552</v>
      </c>
      <c r="AF46" s="79" t="b">
        <v>0</v>
      </c>
      <c r="AG46" s="79" t="s">
        <v>560</v>
      </c>
      <c r="AH46" s="79"/>
      <c r="AI46" s="85" t="s">
        <v>552</v>
      </c>
      <c r="AJ46" s="79" t="b">
        <v>0</v>
      </c>
      <c r="AK46" s="79">
        <v>4</v>
      </c>
      <c r="AL46" s="85" t="s">
        <v>552</v>
      </c>
      <c r="AM46" s="79" t="s">
        <v>568</v>
      </c>
      <c r="AN46" s="79" t="b">
        <v>0</v>
      </c>
      <c r="AO46" s="85" t="s">
        <v>526</v>
      </c>
      <c r="AP46" s="79" t="s">
        <v>176</v>
      </c>
      <c r="AQ46" s="79">
        <v>0</v>
      </c>
      <c r="AR46" s="79">
        <v>0</v>
      </c>
      <c r="AS46" s="79"/>
      <c r="AT46" s="79"/>
      <c r="AU46" s="79"/>
      <c r="AV46" s="79"/>
      <c r="AW46" s="79"/>
      <c r="AX46" s="79"/>
      <c r="AY46" s="79"/>
      <c r="AZ46" s="79"/>
      <c r="BA46">
        <v>2</v>
      </c>
      <c r="BB46" s="78" t="str">
        <f>REPLACE(INDEX(GroupVertices[Group],MATCH(Edges25[[#This Row],[Vertex 1]],GroupVertices[Vertex],0)),1,1,"")</f>
        <v>1</v>
      </c>
      <c r="BC46" s="78" t="str">
        <f>REPLACE(INDEX(GroupVertices[Group],MATCH(Edges25[[#This Row],[Vertex 2]],GroupVertices[Vertex],0)),1,1,"")</f>
        <v>2</v>
      </c>
      <c r="BD46" s="48"/>
      <c r="BE46" s="49"/>
      <c r="BF46" s="48"/>
      <c r="BG46" s="49"/>
      <c r="BH46" s="48"/>
      <c r="BI46" s="49"/>
      <c r="BJ46" s="48"/>
      <c r="BK46" s="49"/>
      <c r="BL46" s="48"/>
    </row>
    <row r="47" spans="1:64" ht="15">
      <c r="A47" s="64" t="s">
        <v>229</v>
      </c>
      <c r="B47" s="64" t="s">
        <v>226</v>
      </c>
      <c r="C47" s="65"/>
      <c r="D47" s="66"/>
      <c r="E47" s="67"/>
      <c r="F47" s="68"/>
      <c r="G47" s="65"/>
      <c r="H47" s="69"/>
      <c r="I47" s="70"/>
      <c r="J47" s="70"/>
      <c r="K47" s="34" t="s">
        <v>66</v>
      </c>
      <c r="L47" s="77">
        <v>151</v>
      </c>
      <c r="M47" s="77"/>
      <c r="N47" s="72"/>
      <c r="O47" s="79" t="s">
        <v>301</v>
      </c>
      <c r="P47" s="81">
        <v>43741.297789351855</v>
      </c>
      <c r="Q47" s="79" t="s">
        <v>314</v>
      </c>
      <c r="R47" s="83" t="s">
        <v>356</v>
      </c>
      <c r="S47" s="79" t="s">
        <v>372</v>
      </c>
      <c r="T47" s="79" t="s">
        <v>295</v>
      </c>
      <c r="U47" s="79"/>
      <c r="V47" s="83" t="s">
        <v>410</v>
      </c>
      <c r="W47" s="81">
        <v>43741.297789351855</v>
      </c>
      <c r="X47" s="83" t="s">
        <v>462</v>
      </c>
      <c r="Y47" s="79"/>
      <c r="Z47" s="79"/>
      <c r="AA47" s="85" t="s">
        <v>527</v>
      </c>
      <c r="AB47" s="79"/>
      <c r="AC47" s="79" t="b">
        <v>0</v>
      </c>
      <c r="AD47" s="79">
        <v>0</v>
      </c>
      <c r="AE47" s="85" t="s">
        <v>552</v>
      </c>
      <c r="AF47" s="79" t="b">
        <v>0</v>
      </c>
      <c r="AG47" s="79" t="s">
        <v>560</v>
      </c>
      <c r="AH47" s="79"/>
      <c r="AI47" s="85" t="s">
        <v>552</v>
      </c>
      <c r="AJ47" s="79" t="b">
        <v>0</v>
      </c>
      <c r="AK47" s="79">
        <v>4</v>
      </c>
      <c r="AL47" s="85" t="s">
        <v>526</v>
      </c>
      <c r="AM47" s="79" t="s">
        <v>569</v>
      </c>
      <c r="AN47" s="79" t="b">
        <v>0</v>
      </c>
      <c r="AO47" s="85" t="s">
        <v>526</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1</v>
      </c>
      <c r="BD47" s="48">
        <v>1</v>
      </c>
      <c r="BE47" s="49">
        <v>5.882352941176471</v>
      </c>
      <c r="BF47" s="48">
        <v>0</v>
      </c>
      <c r="BG47" s="49">
        <v>0</v>
      </c>
      <c r="BH47" s="48">
        <v>0</v>
      </c>
      <c r="BI47" s="49">
        <v>0</v>
      </c>
      <c r="BJ47" s="48">
        <v>16</v>
      </c>
      <c r="BK47" s="49">
        <v>94.11764705882354</v>
      </c>
      <c r="BL47" s="48">
        <v>17</v>
      </c>
    </row>
    <row r="48" spans="1:64" ht="15">
      <c r="A48" s="64" t="s">
        <v>235</v>
      </c>
      <c r="B48" s="64" t="s">
        <v>229</v>
      </c>
      <c r="C48" s="65"/>
      <c r="D48" s="66"/>
      <c r="E48" s="67"/>
      <c r="F48" s="68"/>
      <c r="G48" s="65"/>
      <c r="H48" s="69"/>
      <c r="I48" s="70"/>
      <c r="J48" s="70"/>
      <c r="K48" s="34" t="s">
        <v>65</v>
      </c>
      <c r="L48" s="77">
        <v>152</v>
      </c>
      <c r="M48" s="77"/>
      <c r="N48" s="72"/>
      <c r="O48" s="79" t="s">
        <v>301</v>
      </c>
      <c r="P48" s="81">
        <v>43743.18461805556</v>
      </c>
      <c r="Q48" s="79" t="s">
        <v>339</v>
      </c>
      <c r="R48" s="79"/>
      <c r="S48" s="79"/>
      <c r="T48" s="79"/>
      <c r="U48" s="79"/>
      <c r="V48" s="83" t="s">
        <v>416</v>
      </c>
      <c r="W48" s="81">
        <v>43743.18461805556</v>
      </c>
      <c r="X48" s="83" t="s">
        <v>463</v>
      </c>
      <c r="Y48" s="79"/>
      <c r="Z48" s="79"/>
      <c r="AA48" s="85" t="s">
        <v>528</v>
      </c>
      <c r="AB48" s="79"/>
      <c r="AC48" s="79" t="b">
        <v>0</v>
      </c>
      <c r="AD48" s="79">
        <v>0</v>
      </c>
      <c r="AE48" s="85" t="s">
        <v>552</v>
      </c>
      <c r="AF48" s="79" t="b">
        <v>0</v>
      </c>
      <c r="AG48" s="79" t="s">
        <v>560</v>
      </c>
      <c r="AH48" s="79"/>
      <c r="AI48" s="85" t="s">
        <v>552</v>
      </c>
      <c r="AJ48" s="79" t="b">
        <v>0</v>
      </c>
      <c r="AK48" s="79">
        <v>2</v>
      </c>
      <c r="AL48" s="85" t="s">
        <v>514</v>
      </c>
      <c r="AM48" s="79" t="s">
        <v>573</v>
      </c>
      <c r="AN48" s="79" t="b">
        <v>0</v>
      </c>
      <c r="AO48" s="85" t="s">
        <v>514</v>
      </c>
      <c r="AP48" s="79" t="s">
        <v>176</v>
      </c>
      <c r="AQ48" s="79">
        <v>0</v>
      </c>
      <c r="AR48" s="79">
        <v>0</v>
      </c>
      <c r="AS48" s="79"/>
      <c r="AT48" s="79"/>
      <c r="AU48" s="79"/>
      <c r="AV48" s="79"/>
      <c r="AW48" s="79"/>
      <c r="AX48" s="79"/>
      <c r="AY48" s="79"/>
      <c r="AZ48" s="79"/>
      <c r="BA48">
        <v>3</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235</v>
      </c>
      <c r="B49" s="64" t="s">
        <v>229</v>
      </c>
      <c r="C49" s="65"/>
      <c r="D49" s="66"/>
      <c r="E49" s="67"/>
      <c r="F49" s="68"/>
      <c r="G49" s="65"/>
      <c r="H49" s="69"/>
      <c r="I49" s="70"/>
      <c r="J49" s="70"/>
      <c r="K49" s="34" t="s">
        <v>65</v>
      </c>
      <c r="L49" s="77">
        <v>153</v>
      </c>
      <c r="M49" s="77"/>
      <c r="N49" s="72"/>
      <c r="O49" s="79" t="s">
        <v>301</v>
      </c>
      <c r="P49" s="81">
        <v>43745.76541666667</v>
      </c>
      <c r="Q49" s="79" t="s">
        <v>339</v>
      </c>
      <c r="R49" s="79"/>
      <c r="S49" s="79"/>
      <c r="T49" s="79"/>
      <c r="U49" s="79"/>
      <c r="V49" s="83" t="s">
        <v>416</v>
      </c>
      <c r="W49" s="81">
        <v>43745.76541666667</v>
      </c>
      <c r="X49" s="83" t="s">
        <v>464</v>
      </c>
      <c r="Y49" s="79"/>
      <c r="Z49" s="79"/>
      <c r="AA49" s="85" t="s">
        <v>529</v>
      </c>
      <c r="AB49" s="79"/>
      <c r="AC49" s="79" t="b">
        <v>0</v>
      </c>
      <c r="AD49" s="79">
        <v>0</v>
      </c>
      <c r="AE49" s="85" t="s">
        <v>552</v>
      </c>
      <c r="AF49" s="79" t="b">
        <v>0</v>
      </c>
      <c r="AG49" s="79" t="s">
        <v>560</v>
      </c>
      <c r="AH49" s="79"/>
      <c r="AI49" s="85" t="s">
        <v>552</v>
      </c>
      <c r="AJ49" s="79" t="b">
        <v>0</v>
      </c>
      <c r="AK49" s="79">
        <v>2</v>
      </c>
      <c r="AL49" s="85" t="s">
        <v>514</v>
      </c>
      <c r="AM49" s="79" t="s">
        <v>568</v>
      </c>
      <c r="AN49" s="79" t="b">
        <v>0</v>
      </c>
      <c r="AO49" s="85" t="s">
        <v>514</v>
      </c>
      <c r="AP49" s="79" t="s">
        <v>176</v>
      </c>
      <c r="AQ49" s="79">
        <v>0</v>
      </c>
      <c r="AR49" s="79">
        <v>0</v>
      </c>
      <c r="AS49" s="79"/>
      <c r="AT49" s="79"/>
      <c r="AU49" s="79"/>
      <c r="AV49" s="79"/>
      <c r="AW49" s="79"/>
      <c r="AX49" s="79"/>
      <c r="AY49" s="79"/>
      <c r="AZ49" s="79"/>
      <c r="BA49">
        <v>3</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235</v>
      </c>
      <c r="B50" s="64" t="s">
        <v>229</v>
      </c>
      <c r="C50" s="65"/>
      <c r="D50" s="66"/>
      <c r="E50" s="67"/>
      <c r="F50" s="68"/>
      <c r="G50" s="65"/>
      <c r="H50" s="69"/>
      <c r="I50" s="70"/>
      <c r="J50" s="70"/>
      <c r="K50" s="34" t="s">
        <v>65</v>
      </c>
      <c r="L50" s="77">
        <v>154</v>
      </c>
      <c r="M50" s="77"/>
      <c r="N50" s="72"/>
      <c r="O50" s="79" t="s">
        <v>301</v>
      </c>
      <c r="P50" s="81">
        <v>43747.714641203704</v>
      </c>
      <c r="Q50" s="79" t="s">
        <v>339</v>
      </c>
      <c r="R50" s="79"/>
      <c r="S50" s="79"/>
      <c r="T50" s="79"/>
      <c r="U50" s="79"/>
      <c r="V50" s="83" t="s">
        <v>416</v>
      </c>
      <c r="W50" s="81">
        <v>43747.714641203704</v>
      </c>
      <c r="X50" s="83" t="s">
        <v>465</v>
      </c>
      <c r="Y50" s="79"/>
      <c r="Z50" s="79"/>
      <c r="AA50" s="85" t="s">
        <v>530</v>
      </c>
      <c r="AB50" s="79"/>
      <c r="AC50" s="79" t="b">
        <v>0</v>
      </c>
      <c r="AD50" s="79">
        <v>0</v>
      </c>
      <c r="AE50" s="85" t="s">
        <v>552</v>
      </c>
      <c r="AF50" s="79" t="b">
        <v>0</v>
      </c>
      <c r="AG50" s="79" t="s">
        <v>560</v>
      </c>
      <c r="AH50" s="79"/>
      <c r="AI50" s="85" t="s">
        <v>552</v>
      </c>
      <c r="AJ50" s="79" t="b">
        <v>0</v>
      </c>
      <c r="AK50" s="79">
        <v>2</v>
      </c>
      <c r="AL50" s="85" t="s">
        <v>514</v>
      </c>
      <c r="AM50" s="79" t="s">
        <v>568</v>
      </c>
      <c r="AN50" s="79" t="b">
        <v>0</v>
      </c>
      <c r="AO50" s="85" t="s">
        <v>514</v>
      </c>
      <c r="AP50" s="79" t="s">
        <v>176</v>
      </c>
      <c r="AQ50" s="79">
        <v>0</v>
      </c>
      <c r="AR50" s="79">
        <v>0</v>
      </c>
      <c r="AS50" s="79"/>
      <c r="AT50" s="79"/>
      <c r="AU50" s="79"/>
      <c r="AV50" s="79"/>
      <c r="AW50" s="79"/>
      <c r="AX50" s="79"/>
      <c r="AY50" s="79"/>
      <c r="AZ50" s="79"/>
      <c r="BA50">
        <v>3</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231</v>
      </c>
      <c r="B51" s="64" t="s">
        <v>229</v>
      </c>
      <c r="C51" s="65"/>
      <c r="D51" s="66"/>
      <c r="E51" s="67"/>
      <c r="F51" s="68"/>
      <c r="G51" s="65"/>
      <c r="H51" s="69"/>
      <c r="I51" s="70"/>
      <c r="J51" s="70"/>
      <c r="K51" s="34" t="s">
        <v>65</v>
      </c>
      <c r="L51" s="77">
        <v>155</v>
      </c>
      <c r="M51" s="77"/>
      <c r="N51" s="72"/>
      <c r="O51" s="79" t="s">
        <v>301</v>
      </c>
      <c r="P51" s="81">
        <v>43743.181122685186</v>
      </c>
      <c r="Q51" s="79" t="s">
        <v>339</v>
      </c>
      <c r="R51" s="79"/>
      <c r="S51" s="79"/>
      <c r="T51" s="79"/>
      <c r="U51" s="79"/>
      <c r="V51" s="83" t="s">
        <v>412</v>
      </c>
      <c r="W51" s="81">
        <v>43743.181122685186</v>
      </c>
      <c r="X51" s="83" t="s">
        <v>466</v>
      </c>
      <c r="Y51" s="79"/>
      <c r="Z51" s="79"/>
      <c r="AA51" s="85" t="s">
        <v>531</v>
      </c>
      <c r="AB51" s="79"/>
      <c r="AC51" s="79" t="b">
        <v>0</v>
      </c>
      <c r="AD51" s="79">
        <v>0</v>
      </c>
      <c r="AE51" s="85" t="s">
        <v>552</v>
      </c>
      <c r="AF51" s="79" t="b">
        <v>0</v>
      </c>
      <c r="AG51" s="79" t="s">
        <v>560</v>
      </c>
      <c r="AH51" s="79"/>
      <c r="AI51" s="85" t="s">
        <v>552</v>
      </c>
      <c r="AJ51" s="79" t="b">
        <v>0</v>
      </c>
      <c r="AK51" s="79">
        <v>2</v>
      </c>
      <c r="AL51" s="85" t="s">
        <v>514</v>
      </c>
      <c r="AM51" s="79" t="s">
        <v>573</v>
      </c>
      <c r="AN51" s="79" t="b">
        <v>0</v>
      </c>
      <c r="AO51" s="85" t="s">
        <v>514</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236</v>
      </c>
      <c r="B52" s="64" t="s">
        <v>226</v>
      </c>
      <c r="C52" s="65"/>
      <c r="D52" s="66"/>
      <c r="E52" s="67"/>
      <c r="F52" s="68"/>
      <c r="G52" s="65"/>
      <c r="H52" s="69"/>
      <c r="I52" s="70"/>
      <c r="J52" s="70"/>
      <c r="K52" s="34" t="s">
        <v>66</v>
      </c>
      <c r="L52" s="77">
        <v>166</v>
      </c>
      <c r="M52" s="77"/>
      <c r="N52" s="72"/>
      <c r="O52" s="79" t="s">
        <v>301</v>
      </c>
      <c r="P52" s="81">
        <v>43744.73886574074</v>
      </c>
      <c r="Q52" s="79" t="s">
        <v>340</v>
      </c>
      <c r="R52" s="83" t="s">
        <v>364</v>
      </c>
      <c r="S52" s="79" t="s">
        <v>373</v>
      </c>
      <c r="T52" s="79" t="s">
        <v>388</v>
      </c>
      <c r="U52" s="79"/>
      <c r="V52" s="83" t="s">
        <v>417</v>
      </c>
      <c r="W52" s="81">
        <v>43744.73886574074</v>
      </c>
      <c r="X52" s="83" t="s">
        <v>467</v>
      </c>
      <c r="Y52" s="79"/>
      <c r="Z52" s="79"/>
      <c r="AA52" s="85" t="s">
        <v>532</v>
      </c>
      <c r="AB52" s="79"/>
      <c r="AC52" s="79" t="b">
        <v>0</v>
      </c>
      <c r="AD52" s="79">
        <v>0</v>
      </c>
      <c r="AE52" s="85" t="s">
        <v>552</v>
      </c>
      <c r="AF52" s="79" t="b">
        <v>1</v>
      </c>
      <c r="AG52" s="79" t="s">
        <v>560</v>
      </c>
      <c r="AH52" s="79"/>
      <c r="AI52" s="85" t="s">
        <v>514</v>
      </c>
      <c r="AJ52" s="79" t="b">
        <v>0</v>
      </c>
      <c r="AK52" s="79">
        <v>3</v>
      </c>
      <c r="AL52" s="85" t="s">
        <v>536</v>
      </c>
      <c r="AM52" s="79" t="s">
        <v>575</v>
      </c>
      <c r="AN52" s="79" t="b">
        <v>0</v>
      </c>
      <c r="AO52" s="85" t="s">
        <v>536</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1</v>
      </c>
      <c r="BD52" s="48"/>
      <c r="BE52" s="49"/>
      <c r="BF52" s="48"/>
      <c r="BG52" s="49"/>
      <c r="BH52" s="48"/>
      <c r="BI52" s="49"/>
      <c r="BJ52" s="48"/>
      <c r="BK52" s="49"/>
      <c r="BL52" s="48"/>
    </row>
    <row r="53" spans="1:64" ht="15">
      <c r="A53" s="64" t="s">
        <v>235</v>
      </c>
      <c r="B53" s="64" t="s">
        <v>226</v>
      </c>
      <c r="C53" s="65"/>
      <c r="D53" s="66"/>
      <c r="E53" s="67"/>
      <c r="F53" s="68"/>
      <c r="G53" s="65"/>
      <c r="H53" s="69"/>
      <c r="I53" s="70"/>
      <c r="J53" s="70"/>
      <c r="K53" s="34" t="s">
        <v>66</v>
      </c>
      <c r="L53" s="77">
        <v>184</v>
      </c>
      <c r="M53" s="77"/>
      <c r="N53" s="72"/>
      <c r="O53" s="79" t="s">
        <v>301</v>
      </c>
      <c r="P53" s="81">
        <v>43741.11153935185</v>
      </c>
      <c r="Q53" s="79" t="s">
        <v>314</v>
      </c>
      <c r="R53" s="83" t="s">
        <v>356</v>
      </c>
      <c r="S53" s="79" t="s">
        <v>372</v>
      </c>
      <c r="T53" s="79" t="s">
        <v>295</v>
      </c>
      <c r="U53" s="79"/>
      <c r="V53" s="83" t="s">
        <v>416</v>
      </c>
      <c r="W53" s="81">
        <v>43741.11153935185</v>
      </c>
      <c r="X53" s="83" t="s">
        <v>468</v>
      </c>
      <c r="Y53" s="79"/>
      <c r="Z53" s="79"/>
      <c r="AA53" s="85" t="s">
        <v>533</v>
      </c>
      <c r="AB53" s="79"/>
      <c r="AC53" s="79" t="b">
        <v>0</v>
      </c>
      <c r="AD53" s="79">
        <v>0</v>
      </c>
      <c r="AE53" s="85" t="s">
        <v>552</v>
      </c>
      <c r="AF53" s="79" t="b">
        <v>0</v>
      </c>
      <c r="AG53" s="79" t="s">
        <v>560</v>
      </c>
      <c r="AH53" s="79"/>
      <c r="AI53" s="85" t="s">
        <v>552</v>
      </c>
      <c r="AJ53" s="79" t="b">
        <v>0</v>
      </c>
      <c r="AK53" s="79">
        <v>4</v>
      </c>
      <c r="AL53" s="85" t="s">
        <v>526</v>
      </c>
      <c r="AM53" s="79" t="s">
        <v>573</v>
      </c>
      <c r="AN53" s="79" t="b">
        <v>0</v>
      </c>
      <c r="AO53" s="85" t="s">
        <v>526</v>
      </c>
      <c r="AP53" s="79" t="s">
        <v>176</v>
      </c>
      <c r="AQ53" s="79">
        <v>0</v>
      </c>
      <c r="AR53" s="79">
        <v>0</v>
      </c>
      <c r="AS53" s="79"/>
      <c r="AT53" s="79"/>
      <c r="AU53" s="79"/>
      <c r="AV53" s="79"/>
      <c r="AW53" s="79"/>
      <c r="AX53" s="79"/>
      <c r="AY53" s="79"/>
      <c r="AZ53" s="79"/>
      <c r="BA53">
        <v>4</v>
      </c>
      <c r="BB53" s="78" t="str">
        <f>REPLACE(INDEX(GroupVertices[Group],MATCH(Edges25[[#This Row],[Vertex 1]],GroupVertices[Vertex],0)),1,1,"")</f>
        <v>2</v>
      </c>
      <c r="BC53" s="78" t="str">
        <f>REPLACE(INDEX(GroupVertices[Group],MATCH(Edges25[[#This Row],[Vertex 2]],GroupVertices[Vertex],0)),1,1,"")</f>
        <v>1</v>
      </c>
      <c r="BD53" s="48">
        <v>1</v>
      </c>
      <c r="BE53" s="49">
        <v>5.882352941176471</v>
      </c>
      <c r="BF53" s="48">
        <v>0</v>
      </c>
      <c r="BG53" s="49">
        <v>0</v>
      </c>
      <c r="BH53" s="48">
        <v>0</v>
      </c>
      <c r="BI53" s="49">
        <v>0</v>
      </c>
      <c r="BJ53" s="48">
        <v>16</v>
      </c>
      <c r="BK53" s="49">
        <v>94.11764705882354</v>
      </c>
      <c r="BL53" s="48">
        <v>17</v>
      </c>
    </row>
    <row r="54" spans="1:64" ht="15">
      <c r="A54" s="64" t="s">
        <v>231</v>
      </c>
      <c r="B54" s="64" t="s">
        <v>295</v>
      </c>
      <c r="C54" s="65"/>
      <c r="D54" s="66"/>
      <c r="E54" s="67"/>
      <c r="F54" s="68"/>
      <c r="G54" s="65"/>
      <c r="H54" s="69"/>
      <c r="I54" s="70"/>
      <c r="J54" s="70"/>
      <c r="K54" s="34" t="s">
        <v>65</v>
      </c>
      <c r="L54" s="77">
        <v>211</v>
      </c>
      <c r="M54" s="77"/>
      <c r="N54" s="72"/>
      <c r="O54" s="79" t="s">
        <v>301</v>
      </c>
      <c r="P54" s="81">
        <v>43742.917175925926</v>
      </c>
      <c r="Q54" s="79" t="s">
        <v>341</v>
      </c>
      <c r="R54" s="83" t="s">
        <v>366</v>
      </c>
      <c r="S54" s="79" t="s">
        <v>373</v>
      </c>
      <c r="T54" s="79" t="s">
        <v>389</v>
      </c>
      <c r="U54" s="79"/>
      <c r="V54" s="83" t="s">
        <v>412</v>
      </c>
      <c r="W54" s="81">
        <v>43742.917175925926</v>
      </c>
      <c r="X54" s="83" t="s">
        <v>469</v>
      </c>
      <c r="Y54" s="79"/>
      <c r="Z54" s="79"/>
      <c r="AA54" s="85" t="s">
        <v>534</v>
      </c>
      <c r="AB54" s="85" t="s">
        <v>551</v>
      </c>
      <c r="AC54" s="79" t="b">
        <v>0</v>
      </c>
      <c r="AD54" s="79">
        <v>2</v>
      </c>
      <c r="AE54" s="85" t="s">
        <v>559</v>
      </c>
      <c r="AF54" s="79" t="b">
        <v>1</v>
      </c>
      <c r="AG54" s="79" t="s">
        <v>561</v>
      </c>
      <c r="AH54" s="79"/>
      <c r="AI54" s="85" t="s">
        <v>526</v>
      </c>
      <c r="AJ54" s="79" t="b">
        <v>0</v>
      </c>
      <c r="AK54" s="79">
        <v>2</v>
      </c>
      <c r="AL54" s="85" t="s">
        <v>552</v>
      </c>
      <c r="AM54" s="79" t="s">
        <v>568</v>
      </c>
      <c r="AN54" s="79" t="b">
        <v>0</v>
      </c>
      <c r="AO54" s="85" t="s">
        <v>551</v>
      </c>
      <c r="AP54" s="79" t="s">
        <v>176</v>
      </c>
      <c r="AQ54" s="79">
        <v>0</v>
      </c>
      <c r="AR54" s="79">
        <v>0</v>
      </c>
      <c r="AS54" s="79"/>
      <c r="AT54" s="79"/>
      <c r="AU54" s="79"/>
      <c r="AV54" s="79"/>
      <c r="AW54" s="79"/>
      <c r="AX54" s="79"/>
      <c r="AY54" s="79"/>
      <c r="AZ54" s="79"/>
      <c r="BA54">
        <v>7</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231</v>
      </c>
      <c r="B55" s="64" t="s">
        <v>295</v>
      </c>
      <c r="C55" s="65"/>
      <c r="D55" s="66"/>
      <c r="E55" s="67"/>
      <c r="F55" s="68"/>
      <c r="G55" s="65"/>
      <c r="H55" s="69"/>
      <c r="I55" s="70"/>
      <c r="J55" s="70"/>
      <c r="K55" s="34" t="s">
        <v>65</v>
      </c>
      <c r="L55" s="77">
        <v>212</v>
      </c>
      <c r="M55" s="77"/>
      <c r="N55" s="72"/>
      <c r="O55" s="79" t="s">
        <v>301</v>
      </c>
      <c r="P55" s="81">
        <v>43742.91730324074</v>
      </c>
      <c r="Q55" s="79" t="s">
        <v>342</v>
      </c>
      <c r="R55" s="83" t="s">
        <v>366</v>
      </c>
      <c r="S55" s="79" t="s">
        <v>373</v>
      </c>
      <c r="T55" s="79" t="s">
        <v>390</v>
      </c>
      <c r="U55" s="79"/>
      <c r="V55" s="83" t="s">
        <v>412</v>
      </c>
      <c r="W55" s="81">
        <v>43742.91730324074</v>
      </c>
      <c r="X55" s="83" t="s">
        <v>470</v>
      </c>
      <c r="Y55" s="79"/>
      <c r="Z55" s="79"/>
      <c r="AA55" s="85" t="s">
        <v>535</v>
      </c>
      <c r="AB55" s="79"/>
      <c r="AC55" s="79" t="b">
        <v>0</v>
      </c>
      <c r="AD55" s="79">
        <v>0</v>
      </c>
      <c r="AE55" s="85" t="s">
        <v>552</v>
      </c>
      <c r="AF55" s="79" t="b">
        <v>1</v>
      </c>
      <c r="AG55" s="79" t="s">
        <v>561</v>
      </c>
      <c r="AH55" s="79"/>
      <c r="AI55" s="85" t="s">
        <v>526</v>
      </c>
      <c r="AJ55" s="79" t="b">
        <v>0</v>
      </c>
      <c r="AK55" s="79">
        <v>2</v>
      </c>
      <c r="AL55" s="85" t="s">
        <v>534</v>
      </c>
      <c r="AM55" s="79" t="s">
        <v>568</v>
      </c>
      <c r="AN55" s="79" t="b">
        <v>0</v>
      </c>
      <c r="AO55" s="85" t="s">
        <v>534</v>
      </c>
      <c r="AP55" s="79" t="s">
        <v>176</v>
      </c>
      <c r="AQ55" s="79">
        <v>0</v>
      </c>
      <c r="AR55" s="79">
        <v>0</v>
      </c>
      <c r="AS55" s="79"/>
      <c r="AT55" s="79"/>
      <c r="AU55" s="79"/>
      <c r="AV55" s="79"/>
      <c r="AW55" s="79"/>
      <c r="AX55" s="79"/>
      <c r="AY55" s="79"/>
      <c r="AZ55" s="79"/>
      <c r="BA55">
        <v>7</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231</v>
      </c>
      <c r="B56" s="64" t="s">
        <v>295</v>
      </c>
      <c r="C56" s="65"/>
      <c r="D56" s="66"/>
      <c r="E56" s="67"/>
      <c r="F56" s="68"/>
      <c r="G56" s="65"/>
      <c r="H56" s="69"/>
      <c r="I56" s="70"/>
      <c r="J56" s="70"/>
      <c r="K56" s="34" t="s">
        <v>65</v>
      </c>
      <c r="L56" s="77">
        <v>214</v>
      </c>
      <c r="M56" s="77"/>
      <c r="N56" s="72"/>
      <c r="O56" s="79" t="s">
        <v>301</v>
      </c>
      <c r="P56" s="81">
        <v>43744.725023148145</v>
      </c>
      <c r="Q56" s="79" t="s">
        <v>343</v>
      </c>
      <c r="R56" s="83" t="s">
        <v>364</v>
      </c>
      <c r="S56" s="79" t="s">
        <v>373</v>
      </c>
      <c r="T56" s="79" t="s">
        <v>391</v>
      </c>
      <c r="U56" s="79"/>
      <c r="V56" s="83" t="s">
        <v>412</v>
      </c>
      <c r="W56" s="81">
        <v>43744.725023148145</v>
      </c>
      <c r="X56" s="83" t="s">
        <v>471</v>
      </c>
      <c r="Y56" s="79"/>
      <c r="Z56" s="79"/>
      <c r="AA56" s="85" t="s">
        <v>536</v>
      </c>
      <c r="AB56" s="85" t="s">
        <v>551</v>
      </c>
      <c r="AC56" s="79" t="b">
        <v>0</v>
      </c>
      <c r="AD56" s="79">
        <v>2</v>
      </c>
      <c r="AE56" s="85" t="s">
        <v>559</v>
      </c>
      <c r="AF56" s="79" t="b">
        <v>1</v>
      </c>
      <c r="AG56" s="79" t="s">
        <v>560</v>
      </c>
      <c r="AH56" s="79"/>
      <c r="AI56" s="85" t="s">
        <v>514</v>
      </c>
      <c r="AJ56" s="79" t="b">
        <v>0</v>
      </c>
      <c r="AK56" s="79">
        <v>3</v>
      </c>
      <c r="AL56" s="85" t="s">
        <v>552</v>
      </c>
      <c r="AM56" s="79" t="s">
        <v>568</v>
      </c>
      <c r="AN56" s="79" t="b">
        <v>0</v>
      </c>
      <c r="AO56" s="85" t="s">
        <v>551</v>
      </c>
      <c r="AP56" s="79" t="s">
        <v>176</v>
      </c>
      <c r="AQ56" s="79">
        <v>0</v>
      </c>
      <c r="AR56" s="79">
        <v>0</v>
      </c>
      <c r="AS56" s="79"/>
      <c r="AT56" s="79"/>
      <c r="AU56" s="79"/>
      <c r="AV56" s="79"/>
      <c r="AW56" s="79"/>
      <c r="AX56" s="79"/>
      <c r="AY56" s="79"/>
      <c r="AZ56" s="79"/>
      <c r="BA56">
        <v>7</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231</v>
      </c>
      <c r="B57" s="64" t="s">
        <v>295</v>
      </c>
      <c r="C57" s="65"/>
      <c r="D57" s="66"/>
      <c r="E57" s="67"/>
      <c r="F57" s="68"/>
      <c r="G57" s="65"/>
      <c r="H57" s="69"/>
      <c r="I57" s="70"/>
      <c r="J57" s="70"/>
      <c r="K57" s="34" t="s">
        <v>65</v>
      </c>
      <c r="L57" s="77">
        <v>215</v>
      </c>
      <c r="M57" s="77"/>
      <c r="N57" s="72"/>
      <c r="O57" s="79" t="s">
        <v>301</v>
      </c>
      <c r="P57" s="81">
        <v>43744.72521990741</v>
      </c>
      <c r="Q57" s="79" t="s">
        <v>340</v>
      </c>
      <c r="R57" s="83" t="s">
        <v>364</v>
      </c>
      <c r="S57" s="79" t="s">
        <v>373</v>
      </c>
      <c r="T57" s="79" t="s">
        <v>388</v>
      </c>
      <c r="U57" s="79"/>
      <c r="V57" s="83" t="s">
        <v>412</v>
      </c>
      <c r="W57" s="81">
        <v>43744.72521990741</v>
      </c>
      <c r="X57" s="83" t="s">
        <v>472</v>
      </c>
      <c r="Y57" s="79"/>
      <c r="Z57" s="79"/>
      <c r="AA57" s="85" t="s">
        <v>537</v>
      </c>
      <c r="AB57" s="79"/>
      <c r="AC57" s="79" t="b">
        <v>0</v>
      </c>
      <c r="AD57" s="79">
        <v>0</v>
      </c>
      <c r="AE57" s="85" t="s">
        <v>552</v>
      </c>
      <c r="AF57" s="79" t="b">
        <v>1</v>
      </c>
      <c r="AG57" s="79" t="s">
        <v>560</v>
      </c>
      <c r="AH57" s="79"/>
      <c r="AI57" s="85" t="s">
        <v>514</v>
      </c>
      <c r="AJ57" s="79" t="b">
        <v>0</v>
      </c>
      <c r="AK57" s="79">
        <v>3</v>
      </c>
      <c r="AL57" s="85" t="s">
        <v>536</v>
      </c>
      <c r="AM57" s="79" t="s">
        <v>568</v>
      </c>
      <c r="AN57" s="79" t="b">
        <v>0</v>
      </c>
      <c r="AO57" s="85" t="s">
        <v>536</v>
      </c>
      <c r="AP57" s="79" t="s">
        <v>176</v>
      </c>
      <c r="AQ57" s="79">
        <v>0</v>
      </c>
      <c r="AR57" s="79">
        <v>0</v>
      </c>
      <c r="AS57" s="79"/>
      <c r="AT57" s="79"/>
      <c r="AU57" s="79"/>
      <c r="AV57" s="79"/>
      <c r="AW57" s="79"/>
      <c r="AX57" s="79"/>
      <c r="AY57" s="79"/>
      <c r="AZ57" s="79"/>
      <c r="BA57">
        <v>7</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231</v>
      </c>
      <c r="B58" s="64" t="s">
        <v>295</v>
      </c>
      <c r="C58" s="65"/>
      <c r="D58" s="66"/>
      <c r="E58" s="67"/>
      <c r="F58" s="68"/>
      <c r="G58" s="65"/>
      <c r="H58" s="69"/>
      <c r="I58" s="70"/>
      <c r="J58" s="70"/>
      <c r="K58" s="34" t="s">
        <v>65</v>
      </c>
      <c r="L58" s="77">
        <v>216</v>
      </c>
      <c r="M58" s="77"/>
      <c r="N58" s="72"/>
      <c r="O58" s="79" t="s">
        <v>301</v>
      </c>
      <c r="P58" s="81">
        <v>43745.69509259259</v>
      </c>
      <c r="Q58" s="79" t="s">
        <v>340</v>
      </c>
      <c r="R58" s="83" t="s">
        <v>364</v>
      </c>
      <c r="S58" s="79" t="s">
        <v>373</v>
      </c>
      <c r="T58" s="79" t="s">
        <v>388</v>
      </c>
      <c r="U58" s="79"/>
      <c r="V58" s="83" t="s">
        <v>412</v>
      </c>
      <c r="W58" s="81">
        <v>43745.69509259259</v>
      </c>
      <c r="X58" s="83" t="s">
        <v>473</v>
      </c>
      <c r="Y58" s="79"/>
      <c r="Z58" s="79"/>
      <c r="AA58" s="85" t="s">
        <v>538</v>
      </c>
      <c r="AB58" s="79"/>
      <c r="AC58" s="79" t="b">
        <v>0</v>
      </c>
      <c r="AD58" s="79">
        <v>0</v>
      </c>
      <c r="AE58" s="85" t="s">
        <v>552</v>
      </c>
      <c r="AF58" s="79" t="b">
        <v>1</v>
      </c>
      <c r="AG58" s="79" t="s">
        <v>560</v>
      </c>
      <c r="AH58" s="79"/>
      <c r="AI58" s="85" t="s">
        <v>514</v>
      </c>
      <c r="AJ58" s="79" t="b">
        <v>0</v>
      </c>
      <c r="AK58" s="79">
        <v>3</v>
      </c>
      <c r="AL58" s="85" t="s">
        <v>536</v>
      </c>
      <c r="AM58" s="79" t="s">
        <v>568</v>
      </c>
      <c r="AN58" s="79" t="b">
        <v>0</v>
      </c>
      <c r="AO58" s="85" t="s">
        <v>536</v>
      </c>
      <c r="AP58" s="79" t="s">
        <v>176</v>
      </c>
      <c r="AQ58" s="79">
        <v>0</v>
      </c>
      <c r="AR58" s="79">
        <v>0</v>
      </c>
      <c r="AS58" s="79"/>
      <c r="AT58" s="79"/>
      <c r="AU58" s="79"/>
      <c r="AV58" s="79"/>
      <c r="AW58" s="79"/>
      <c r="AX58" s="79"/>
      <c r="AY58" s="79"/>
      <c r="AZ58" s="79"/>
      <c r="BA58">
        <v>7</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231</v>
      </c>
      <c r="B59" s="64" t="s">
        <v>295</v>
      </c>
      <c r="C59" s="65"/>
      <c r="D59" s="66"/>
      <c r="E59" s="67"/>
      <c r="F59" s="68"/>
      <c r="G59" s="65"/>
      <c r="H59" s="69"/>
      <c r="I59" s="70"/>
      <c r="J59" s="70"/>
      <c r="K59" s="34" t="s">
        <v>65</v>
      </c>
      <c r="L59" s="77">
        <v>217</v>
      </c>
      <c r="M59" s="77"/>
      <c r="N59" s="72"/>
      <c r="O59" s="79" t="s">
        <v>301</v>
      </c>
      <c r="P59" s="81">
        <v>43746.95990740741</v>
      </c>
      <c r="Q59" s="79" t="s">
        <v>342</v>
      </c>
      <c r="R59" s="83" t="s">
        <v>366</v>
      </c>
      <c r="S59" s="79" t="s">
        <v>373</v>
      </c>
      <c r="T59" s="79" t="s">
        <v>390</v>
      </c>
      <c r="U59" s="79"/>
      <c r="V59" s="83" t="s">
        <v>412</v>
      </c>
      <c r="W59" s="81">
        <v>43746.95990740741</v>
      </c>
      <c r="X59" s="83" t="s">
        <v>474</v>
      </c>
      <c r="Y59" s="79"/>
      <c r="Z59" s="79"/>
      <c r="AA59" s="85" t="s">
        <v>539</v>
      </c>
      <c r="AB59" s="79"/>
      <c r="AC59" s="79" t="b">
        <v>0</v>
      </c>
      <c r="AD59" s="79">
        <v>0</v>
      </c>
      <c r="AE59" s="85" t="s">
        <v>552</v>
      </c>
      <c r="AF59" s="79" t="b">
        <v>1</v>
      </c>
      <c r="AG59" s="79" t="s">
        <v>561</v>
      </c>
      <c r="AH59" s="79"/>
      <c r="AI59" s="85" t="s">
        <v>526</v>
      </c>
      <c r="AJ59" s="79" t="b">
        <v>0</v>
      </c>
      <c r="AK59" s="79">
        <v>2</v>
      </c>
      <c r="AL59" s="85" t="s">
        <v>534</v>
      </c>
      <c r="AM59" s="79" t="s">
        <v>568</v>
      </c>
      <c r="AN59" s="79" t="b">
        <v>0</v>
      </c>
      <c r="AO59" s="85" t="s">
        <v>534</v>
      </c>
      <c r="AP59" s="79" t="s">
        <v>176</v>
      </c>
      <c r="AQ59" s="79">
        <v>0</v>
      </c>
      <c r="AR59" s="79">
        <v>0</v>
      </c>
      <c r="AS59" s="79"/>
      <c r="AT59" s="79"/>
      <c r="AU59" s="79"/>
      <c r="AV59" s="79"/>
      <c r="AW59" s="79"/>
      <c r="AX59" s="79"/>
      <c r="AY59" s="79"/>
      <c r="AZ59" s="79"/>
      <c r="BA59">
        <v>7</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231</v>
      </c>
      <c r="B60" s="64" t="s">
        <v>226</v>
      </c>
      <c r="C60" s="65"/>
      <c r="D60" s="66"/>
      <c r="E60" s="67"/>
      <c r="F60" s="68"/>
      <c r="G60" s="65"/>
      <c r="H60" s="69"/>
      <c r="I60" s="70"/>
      <c r="J60" s="70"/>
      <c r="K60" s="34" t="s">
        <v>66</v>
      </c>
      <c r="L60" s="77">
        <v>239</v>
      </c>
      <c r="M60" s="77"/>
      <c r="N60" s="72"/>
      <c r="O60" s="79" t="s">
        <v>301</v>
      </c>
      <c r="P60" s="81">
        <v>43684.881157407406</v>
      </c>
      <c r="Q60" s="79" t="s">
        <v>344</v>
      </c>
      <c r="R60" s="83" t="s">
        <v>358</v>
      </c>
      <c r="S60" s="79" t="s">
        <v>372</v>
      </c>
      <c r="T60" s="79" t="s">
        <v>380</v>
      </c>
      <c r="U60" s="79"/>
      <c r="V60" s="83" t="s">
        <v>412</v>
      </c>
      <c r="W60" s="81">
        <v>43684.881157407406</v>
      </c>
      <c r="X60" s="83" t="s">
        <v>475</v>
      </c>
      <c r="Y60" s="79"/>
      <c r="Z60" s="79"/>
      <c r="AA60" s="85" t="s">
        <v>540</v>
      </c>
      <c r="AB60" s="79"/>
      <c r="AC60" s="79" t="b">
        <v>0</v>
      </c>
      <c r="AD60" s="79">
        <v>0</v>
      </c>
      <c r="AE60" s="85" t="s">
        <v>552</v>
      </c>
      <c r="AF60" s="79" t="b">
        <v>0</v>
      </c>
      <c r="AG60" s="79" t="s">
        <v>560</v>
      </c>
      <c r="AH60" s="79"/>
      <c r="AI60" s="85" t="s">
        <v>552</v>
      </c>
      <c r="AJ60" s="79" t="b">
        <v>0</v>
      </c>
      <c r="AK60" s="79">
        <v>7</v>
      </c>
      <c r="AL60" s="85" t="s">
        <v>498</v>
      </c>
      <c r="AM60" s="79" t="s">
        <v>568</v>
      </c>
      <c r="AN60" s="79" t="b">
        <v>0</v>
      </c>
      <c r="AO60" s="85" t="s">
        <v>498</v>
      </c>
      <c r="AP60" s="79" t="s">
        <v>176</v>
      </c>
      <c r="AQ60" s="79">
        <v>0</v>
      </c>
      <c r="AR60" s="79">
        <v>0</v>
      </c>
      <c r="AS60" s="79"/>
      <c r="AT60" s="79"/>
      <c r="AU60" s="79"/>
      <c r="AV60" s="79"/>
      <c r="AW60" s="79"/>
      <c r="AX60" s="79"/>
      <c r="AY60" s="79"/>
      <c r="AZ60" s="79"/>
      <c r="BA60">
        <v>16</v>
      </c>
      <c r="BB60" s="78" t="str">
        <f>REPLACE(INDEX(GroupVertices[Group],MATCH(Edges25[[#This Row],[Vertex 1]],GroupVertices[Vertex],0)),1,1,"")</f>
        <v>2</v>
      </c>
      <c r="BC60" s="78" t="str">
        <f>REPLACE(INDEX(GroupVertices[Group],MATCH(Edges25[[#This Row],[Vertex 2]],GroupVertices[Vertex],0)),1,1,"")</f>
        <v>1</v>
      </c>
      <c r="BD60" s="48">
        <v>2</v>
      </c>
      <c r="BE60" s="49">
        <v>10.526315789473685</v>
      </c>
      <c r="BF60" s="48">
        <v>0</v>
      </c>
      <c r="BG60" s="49">
        <v>0</v>
      </c>
      <c r="BH60" s="48">
        <v>0</v>
      </c>
      <c r="BI60" s="49">
        <v>0</v>
      </c>
      <c r="BJ60" s="48">
        <v>17</v>
      </c>
      <c r="BK60" s="49">
        <v>89.47368421052632</v>
      </c>
      <c r="BL60" s="48">
        <v>19</v>
      </c>
    </row>
    <row r="61" spans="1:64" ht="15">
      <c r="A61" s="64" t="s">
        <v>231</v>
      </c>
      <c r="B61" s="64" t="s">
        <v>226</v>
      </c>
      <c r="C61" s="65"/>
      <c r="D61" s="66"/>
      <c r="E61" s="67"/>
      <c r="F61" s="68"/>
      <c r="G61" s="65"/>
      <c r="H61" s="69"/>
      <c r="I61" s="70"/>
      <c r="J61" s="70"/>
      <c r="K61" s="34" t="s">
        <v>66</v>
      </c>
      <c r="L61" s="77">
        <v>240</v>
      </c>
      <c r="M61" s="77"/>
      <c r="N61" s="72"/>
      <c r="O61" s="79" t="s">
        <v>301</v>
      </c>
      <c r="P61" s="81">
        <v>43687.07519675926</v>
      </c>
      <c r="Q61" s="79" t="s">
        <v>345</v>
      </c>
      <c r="R61" s="83" t="s">
        <v>359</v>
      </c>
      <c r="S61" s="79" t="s">
        <v>372</v>
      </c>
      <c r="T61" s="79" t="s">
        <v>381</v>
      </c>
      <c r="U61" s="79"/>
      <c r="V61" s="83" t="s">
        <v>412</v>
      </c>
      <c r="W61" s="81">
        <v>43687.07519675926</v>
      </c>
      <c r="X61" s="83" t="s">
        <v>476</v>
      </c>
      <c r="Y61" s="79"/>
      <c r="Z61" s="79"/>
      <c r="AA61" s="85" t="s">
        <v>541</v>
      </c>
      <c r="AB61" s="79"/>
      <c r="AC61" s="79" t="b">
        <v>0</v>
      </c>
      <c r="AD61" s="79">
        <v>0</v>
      </c>
      <c r="AE61" s="85" t="s">
        <v>552</v>
      </c>
      <c r="AF61" s="79" t="b">
        <v>0</v>
      </c>
      <c r="AG61" s="79" t="s">
        <v>560</v>
      </c>
      <c r="AH61" s="79"/>
      <c r="AI61" s="85" t="s">
        <v>552</v>
      </c>
      <c r="AJ61" s="79" t="b">
        <v>0</v>
      </c>
      <c r="AK61" s="79">
        <v>6</v>
      </c>
      <c r="AL61" s="85" t="s">
        <v>499</v>
      </c>
      <c r="AM61" s="79" t="s">
        <v>568</v>
      </c>
      <c r="AN61" s="79" t="b">
        <v>0</v>
      </c>
      <c r="AO61" s="85" t="s">
        <v>499</v>
      </c>
      <c r="AP61" s="79" t="s">
        <v>176</v>
      </c>
      <c r="AQ61" s="79">
        <v>0</v>
      </c>
      <c r="AR61" s="79">
        <v>0</v>
      </c>
      <c r="AS61" s="79"/>
      <c r="AT61" s="79"/>
      <c r="AU61" s="79"/>
      <c r="AV61" s="79"/>
      <c r="AW61" s="79"/>
      <c r="AX61" s="79"/>
      <c r="AY61" s="79"/>
      <c r="AZ61" s="79"/>
      <c r="BA61">
        <v>16</v>
      </c>
      <c r="BB61" s="78" t="str">
        <f>REPLACE(INDEX(GroupVertices[Group],MATCH(Edges25[[#This Row],[Vertex 1]],GroupVertices[Vertex],0)),1,1,"")</f>
        <v>2</v>
      </c>
      <c r="BC61" s="78" t="str">
        <f>REPLACE(INDEX(GroupVertices[Group],MATCH(Edges25[[#This Row],[Vertex 2]],GroupVertices[Vertex],0)),1,1,"")</f>
        <v>1</v>
      </c>
      <c r="BD61" s="48">
        <v>1</v>
      </c>
      <c r="BE61" s="49">
        <v>5.882352941176471</v>
      </c>
      <c r="BF61" s="48">
        <v>0</v>
      </c>
      <c r="BG61" s="49">
        <v>0</v>
      </c>
      <c r="BH61" s="48">
        <v>0</v>
      </c>
      <c r="BI61" s="49">
        <v>0</v>
      </c>
      <c r="BJ61" s="48">
        <v>16</v>
      </c>
      <c r="BK61" s="49">
        <v>94.11764705882354</v>
      </c>
      <c r="BL61" s="48">
        <v>17</v>
      </c>
    </row>
    <row r="62" spans="1:64" ht="15">
      <c r="A62" s="64" t="s">
        <v>231</v>
      </c>
      <c r="B62" s="64" t="s">
        <v>226</v>
      </c>
      <c r="C62" s="65"/>
      <c r="D62" s="66"/>
      <c r="E62" s="67"/>
      <c r="F62" s="68"/>
      <c r="G62" s="65"/>
      <c r="H62" s="69"/>
      <c r="I62" s="70"/>
      <c r="J62" s="70"/>
      <c r="K62" s="34" t="s">
        <v>66</v>
      </c>
      <c r="L62" s="77">
        <v>241</v>
      </c>
      <c r="M62" s="77"/>
      <c r="N62" s="72"/>
      <c r="O62" s="79" t="s">
        <v>301</v>
      </c>
      <c r="P62" s="81">
        <v>43691.78668981481</v>
      </c>
      <c r="Q62" s="79" t="s">
        <v>346</v>
      </c>
      <c r="R62" s="83" t="s">
        <v>360</v>
      </c>
      <c r="S62" s="79" t="s">
        <v>372</v>
      </c>
      <c r="T62" s="79" t="s">
        <v>382</v>
      </c>
      <c r="U62" s="79"/>
      <c r="V62" s="83" t="s">
        <v>412</v>
      </c>
      <c r="W62" s="81">
        <v>43691.78668981481</v>
      </c>
      <c r="X62" s="83" t="s">
        <v>477</v>
      </c>
      <c r="Y62" s="79"/>
      <c r="Z62" s="79"/>
      <c r="AA62" s="85" t="s">
        <v>542</v>
      </c>
      <c r="AB62" s="79"/>
      <c r="AC62" s="79" t="b">
        <v>0</v>
      </c>
      <c r="AD62" s="79">
        <v>0</v>
      </c>
      <c r="AE62" s="85" t="s">
        <v>552</v>
      </c>
      <c r="AF62" s="79" t="b">
        <v>0</v>
      </c>
      <c r="AG62" s="79" t="s">
        <v>560</v>
      </c>
      <c r="AH62" s="79"/>
      <c r="AI62" s="85" t="s">
        <v>552</v>
      </c>
      <c r="AJ62" s="79" t="b">
        <v>0</v>
      </c>
      <c r="AK62" s="79">
        <v>5</v>
      </c>
      <c r="AL62" s="85" t="s">
        <v>500</v>
      </c>
      <c r="AM62" s="79" t="s">
        <v>568</v>
      </c>
      <c r="AN62" s="79" t="b">
        <v>0</v>
      </c>
      <c r="AO62" s="85" t="s">
        <v>500</v>
      </c>
      <c r="AP62" s="79" t="s">
        <v>176</v>
      </c>
      <c r="AQ62" s="79">
        <v>0</v>
      </c>
      <c r="AR62" s="79">
        <v>0</v>
      </c>
      <c r="AS62" s="79"/>
      <c r="AT62" s="79"/>
      <c r="AU62" s="79"/>
      <c r="AV62" s="79"/>
      <c r="AW62" s="79"/>
      <c r="AX62" s="79"/>
      <c r="AY62" s="79"/>
      <c r="AZ62" s="79"/>
      <c r="BA62">
        <v>16</v>
      </c>
      <c r="BB62" s="78" t="str">
        <f>REPLACE(INDEX(GroupVertices[Group],MATCH(Edges25[[#This Row],[Vertex 1]],GroupVertices[Vertex],0)),1,1,"")</f>
        <v>2</v>
      </c>
      <c r="BC62" s="78" t="str">
        <f>REPLACE(INDEX(GroupVertices[Group],MATCH(Edges25[[#This Row],[Vertex 2]],GroupVertices[Vertex],0)),1,1,"")</f>
        <v>1</v>
      </c>
      <c r="BD62" s="48">
        <v>1</v>
      </c>
      <c r="BE62" s="49">
        <v>5.882352941176471</v>
      </c>
      <c r="BF62" s="48">
        <v>0</v>
      </c>
      <c r="BG62" s="49">
        <v>0</v>
      </c>
      <c r="BH62" s="48">
        <v>0</v>
      </c>
      <c r="BI62" s="49">
        <v>0</v>
      </c>
      <c r="BJ62" s="48">
        <v>16</v>
      </c>
      <c r="BK62" s="49">
        <v>94.11764705882354</v>
      </c>
      <c r="BL62" s="48">
        <v>17</v>
      </c>
    </row>
    <row r="63" spans="1:64" ht="15">
      <c r="A63" s="64" t="s">
        <v>231</v>
      </c>
      <c r="B63" s="64" t="s">
        <v>226</v>
      </c>
      <c r="C63" s="65"/>
      <c r="D63" s="66"/>
      <c r="E63" s="67"/>
      <c r="F63" s="68"/>
      <c r="G63" s="65"/>
      <c r="H63" s="69"/>
      <c r="I63" s="70"/>
      <c r="J63" s="70"/>
      <c r="K63" s="34" t="s">
        <v>66</v>
      </c>
      <c r="L63" s="77">
        <v>242</v>
      </c>
      <c r="M63" s="77"/>
      <c r="N63" s="72"/>
      <c r="O63" s="79" t="s">
        <v>301</v>
      </c>
      <c r="P63" s="81">
        <v>43711.72369212963</v>
      </c>
      <c r="Q63" s="79" t="s">
        <v>347</v>
      </c>
      <c r="R63" s="83" t="s">
        <v>362</v>
      </c>
      <c r="S63" s="79" t="s">
        <v>372</v>
      </c>
      <c r="T63" s="79" t="s">
        <v>384</v>
      </c>
      <c r="U63" s="79"/>
      <c r="V63" s="83" t="s">
        <v>412</v>
      </c>
      <c r="W63" s="81">
        <v>43711.72369212963</v>
      </c>
      <c r="X63" s="83" t="s">
        <v>478</v>
      </c>
      <c r="Y63" s="79"/>
      <c r="Z63" s="79"/>
      <c r="AA63" s="85" t="s">
        <v>543</v>
      </c>
      <c r="AB63" s="79"/>
      <c r="AC63" s="79" t="b">
        <v>0</v>
      </c>
      <c r="AD63" s="79">
        <v>0</v>
      </c>
      <c r="AE63" s="85" t="s">
        <v>552</v>
      </c>
      <c r="AF63" s="79" t="b">
        <v>0</v>
      </c>
      <c r="AG63" s="79" t="s">
        <v>560</v>
      </c>
      <c r="AH63" s="79"/>
      <c r="AI63" s="85" t="s">
        <v>552</v>
      </c>
      <c r="AJ63" s="79" t="b">
        <v>0</v>
      </c>
      <c r="AK63" s="79">
        <v>8</v>
      </c>
      <c r="AL63" s="85" t="s">
        <v>502</v>
      </c>
      <c r="AM63" s="79" t="s">
        <v>568</v>
      </c>
      <c r="AN63" s="79" t="b">
        <v>0</v>
      </c>
      <c r="AO63" s="85" t="s">
        <v>502</v>
      </c>
      <c r="AP63" s="79" t="s">
        <v>176</v>
      </c>
      <c r="AQ63" s="79">
        <v>0</v>
      </c>
      <c r="AR63" s="79">
        <v>0</v>
      </c>
      <c r="AS63" s="79"/>
      <c r="AT63" s="79"/>
      <c r="AU63" s="79"/>
      <c r="AV63" s="79"/>
      <c r="AW63" s="79"/>
      <c r="AX63" s="79"/>
      <c r="AY63" s="79"/>
      <c r="AZ63" s="79"/>
      <c r="BA63">
        <v>16</v>
      </c>
      <c r="BB63" s="78" t="str">
        <f>REPLACE(INDEX(GroupVertices[Group],MATCH(Edges25[[#This Row],[Vertex 1]],GroupVertices[Vertex],0)),1,1,"")</f>
        <v>2</v>
      </c>
      <c r="BC63" s="78" t="str">
        <f>REPLACE(INDEX(GroupVertices[Group],MATCH(Edges25[[#This Row],[Vertex 2]],GroupVertices[Vertex],0)),1,1,"")</f>
        <v>1</v>
      </c>
      <c r="BD63" s="48">
        <v>1</v>
      </c>
      <c r="BE63" s="49">
        <v>5.882352941176471</v>
      </c>
      <c r="BF63" s="48">
        <v>0</v>
      </c>
      <c r="BG63" s="49">
        <v>0</v>
      </c>
      <c r="BH63" s="48">
        <v>0</v>
      </c>
      <c r="BI63" s="49">
        <v>0</v>
      </c>
      <c r="BJ63" s="48">
        <v>16</v>
      </c>
      <c r="BK63" s="49">
        <v>94.11764705882354</v>
      </c>
      <c r="BL63" s="48">
        <v>17</v>
      </c>
    </row>
    <row r="64" spans="1:64" ht="15">
      <c r="A64" s="64" t="s">
        <v>231</v>
      </c>
      <c r="B64" s="64" t="s">
        <v>226</v>
      </c>
      <c r="C64" s="65"/>
      <c r="D64" s="66"/>
      <c r="E64" s="67"/>
      <c r="F64" s="68"/>
      <c r="G64" s="65"/>
      <c r="H64" s="69"/>
      <c r="I64" s="70"/>
      <c r="J64" s="70"/>
      <c r="K64" s="34" t="s">
        <v>66</v>
      </c>
      <c r="L64" s="77">
        <v>243</v>
      </c>
      <c r="M64" s="77"/>
      <c r="N64" s="72"/>
      <c r="O64" s="79" t="s">
        <v>301</v>
      </c>
      <c r="P64" s="81">
        <v>43713.21638888889</v>
      </c>
      <c r="Q64" s="79" t="s">
        <v>348</v>
      </c>
      <c r="R64" s="83" t="s">
        <v>361</v>
      </c>
      <c r="S64" s="79" t="s">
        <v>372</v>
      </c>
      <c r="T64" s="79" t="s">
        <v>383</v>
      </c>
      <c r="U64" s="79"/>
      <c r="V64" s="83" t="s">
        <v>412</v>
      </c>
      <c r="W64" s="81">
        <v>43713.21638888889</v>
      </c>
      <c r="X64" s="83" t="s">
        <v>479</v>
      </c>
      <c r="Y64" s="79"/>
      <c r="Z64" s="79"/>
      <c r="AA64" s="85" t="s">
        <v>544</v>
      </c>
      <c r="AB64" s="79"/>
      <c r="AC64" s="79" t="b">
        <v>0</v>
      </c>
      <c r="AD64" s="79">
        <v>0</v>
      </c>
      <c r="AE64" s="85" t="s">
        <v>552</v>
      </c>
      <c r="AF64" s="79" t="b">
        <v>0</v>
      </c>
      <c r="AG64" s="79" t="s">
        <v>560</v>
      </c>
      <c r="AH64" s="79"/>
      <c r="AI64" s="85" t="s">
        <v>552</v>
      </c>
      <c r="AJ64" s="79" t="b">
        <v>0</v>
      </c>
      <c r="AK64" s="79">
        <v>2</v>
      </c>
      <c r="AL64" s="85" t="s">
        <v>501</v>
      </c>
      <c r="AM64" s="79" t="s">
        <v>568</v>
      </c>
      <c r="AN64" s="79" t="b">
        <v>0</v>
      </c>
      <c r="AO64" s="85" t="s">
        <v>501</v>
      </c>
      <c r="AP64" s="79" t="s">
        <v>176</v>
      </c>
      <c r="AQ64" s="79">
        <v>0</v>
      </c>
      <c r="AR64" s="79">
        <v>0</v>
      </c>
      <c r="AS64" s="79"/>
      <c r="AT64" s="79"/>
      <c r="AU64" s="79"/>
      <c r="AV64" s="79"/>
      <c r="AW64" s="79"/>
      <c r="AX64" s="79"/>
      <c r="AY64" s="79"/>
      <c r="AZ64" s="79"/>
      <c r="BA64">
        <v>16</v>
      </c>
      <c r="BB64" s="78" t="str">
        <f>REPLACE(INDEX(GroupVertices[Group],MATCH(Edges25[[#This Row],[Vertex 1]],GroupVertices[Vertex],0)),1,1,"")</f>
        <v>2</v>
      </c>
      <c r="BC64" s="78" t="str">
        <f>REPLACE(INDEX(GroupVertices[Group],MATCH(Edges25[[#This Row],[Vertex 2]],GroupVertices[Vertex],0)),1,1,"")</f>
        <v>1</v>
      </c>
      <c r="BD64" s="48">
        <v>1</v>
      </c>
      <c r="BE64" s="49">
        <v>5.882352941176471</v>
      </c>
      <c r="BF64" s="48">
        <v>0</v>
      </c>
      <c r="BG64" s="49">
        <v>0</v>
      </c>
      <c r="BH64" s="48">
        <v>0</v>
      </c>
      <c r="BI64" s="49">
        <v>0</v>
      </c>
      <c r="BJ64" s="48">
        <v>16</v>
      </c>
      <c r="BK64" s="49">
        <v>94.11764705882354</v>
      </c>
      <c r="BL64" s="48">
        <v>17</v>
      </c>
    </row>
    <row r="65" spans="1:64" ht="15">
      <c r="A65" s="64" t="s">
        <v>231</v>
      </c>
      <c r="B65" s="64" t="s">
        <v>226</v>
      </c>
      <c r="C65" s="65"/>
      <c r="D65" s="66"/>
      <c r="E65" s="67"/>
      <c r="F65" s="68"/>
      <c r="G65" s="65"/>
      <c r="H65" s="69"/>
      <c r="I65" s="70"/>
      <c r="J65" s="70"/>
      <c r="K65" s="34" t="s">
        <v>66</v>
      </c>
      <c r="L65" s="77">
        <v>244</v>
      </c>
      <c r="M65" s="77"/>
      <c r="N65" s="72"/>
      <c r="O65" s="79" t="s">
        <v>301</v>
      </c>
      <c r="P65" s="81">
        <v>43715.02162037037</v>
      </c>
      <c r="Q65" s="79" t="s">
        <v>312</v>
      </c>
      <c r="R65" s="83" t="s">
        <v>354</v>
      </c>
      <c r="S65" s="79" t="s">
        <v>372</v>
      </c>
      <c r="T65" s="79" t="s">
        <v>379</v>
      </c>
      <c r="U65" s="79"/>
      <c r="V65" s="83" t="s">
        <v>412</v>
      </c>
      <c r="W65" s="81">
        <v>43715.02162037037</v>
      </c>
      <c r="X65" s="83" t="s">
        <v>480</v>
      </c>
      <c r="Y65" s="79"/>
      <c r="Z65" s="79"/>
      <c r="AA65" s="85" t="s">
        <v>545</v>
      </c>
      <c r="AB65" s="79"/>
      <c r="AC65" s="79" t="b">
        <v>0</v>
      </c>
      <c r="AD65" s="79">
        <v>0</v>
      </c>
      <c r="AE65" s="85" t="s">
        <v>552</v>
      </c>
      <c r="AF65" s="79" t="b">
        <v>0</v>
      </c>
      <c r="AG65" s="79" t="s">
        <v>560</v>
      </c>
      <c r="AH65" s="79"/>
      <c r="AI65" s="85" t="s">
        <v>552</v>
      </c>
      <c r="AJ65" s="79" t="b">
        <v>0</v>
      </c>
      <c r="AK65" s="79">
        <v>2</v>
      </c>
      <c r="AL65" s="85" t="s">
        <v>505</v>
      </c>
      <c r="AM65" s="79" t="s">
        <v>568</v>
      </c>
      <c r="AN65" s="79" t="b">
        <v>0</v>
      </c>
      <c r="AO65" s="85" t="s">
        <v>505</v>
      </c>
      <c r="AP65" s="79" t="s">
        <v>176</v>
      </c>
      <c r="AQ65" s="79">
        <v>0</v>
      </c>
      <c r="AR65" s="79">
        <v>0</v>
      </c>
      <c r="AS65" s="79"/>
      <c r="AT65" s="79"/>
      <c r="AU65" s="79"/>
      <c r="AV65" s="79"/>
      <c r="AW65" s="79"/>
      <c r="AX65" s="79"/>
      <c r="AY65" s="79"/>
      <c r="AZ65" s="79"/>
      <c r="BA65">
        <v>16</v>
      </c>
      <c r="BB65" s="78" t="str">
        <f>REPLACE(INDEX(GroupVertices[Group],MATCH(Edges25[[#This Row],[Vertex 1]],GroupVertices[Vertex],0)),1,1,"")</f>
        <v>2</v>
      </c>
      <c r="BC65" s="78" t="str">
        <f>REPLACE(INDEX(GroupVertices[Group],MATCH(Edges25[[#This Row],[Vertex 2]],GroupVertices[Vertex],0)),1,1,"")</f>
        <v>1</v>
      </c>
      <c r="BD65" s="48">
        <v>1</v>
      </c>
      <c r="BE65" s="49">
        <v>6.25</v>
      </c>
      <c r="BF65" s="48">
        <v>0</v>
      </c>
      <c r="BG65" s="49">
        <v>0</v>
      </c>
      <c r="BH65" s="48">
        <v>0</v>
      </c>
      <c r="BI65" s="49">
        <v>0</v>
      </c>
      <c r="BJ65" s="48">
        <v>15</v>
      </c>
      <c r="BK65" s="49">
        <v>93.75</v>
      </c>
      <c r="BL65" s="48">
        <v>16</v>
      </c>
    </row>
    <row r="66" spans="1:64" ht="15">
      <c r="A66" s="64" t="s">
        <v>231</v>
      </c>
      <c r="B66" s="64" t="s">
        <v>226</v>
      </c>
      <c r="C66" s="65"/>
      <c r="D66" s="66"/>
      <c r="E66" s="67"/>
      <c r="F66" s="68"/>
      <c r="G66" s="65"/>
      <c r="H66" s="69"/>
      <c r="I66" s="70"/>
      <c r="J66" s="70"/>
      <c r="K66" s="34" t="s">
        <v>66</v>
      </c>
      <c r="L66" s="77">
        <v>246</v>
      </c>
      <c r="M66" s="77"/>
      <c r="N66" s="72"/>
      <c r="O66" s="79" t="s">
        <v>301</v>
      </c>
      <c r="P66" s="81">
        <v>43741.223125</v>
      </c>
      <c r="Q66" s="79" t="s">
        <v>314</v>
      </c>
      <c r="R66" s="83" t="s">
        <v>356</v>
      </c>
      <c r="S66" s="79" t="s">
        <v>372</v>
      </c>
      <c r="T66" s="79" t="s">
        <v>295</v>
      </c>
      <c r="U66" s="79"/>
      <c r="V66" s="83" t="s">
        <v>412</v>
      </c>
      <c r="W66" s="81">
        <v>43741.223125</v>
      </c>
      <c r="X66" s="83" t="s">
        <v>481</v>
      </c>
      <c r="Y66" s="79"/>
      <c r="Z66" s="79"/>
      <c r="AA66" s="85" t="s">
        <v>546</v>
      </c>
      <c r="AB66" s="79"/>
      <c r="AC66" s="79" t="b">
        <v>0</v>
      </c>
      <c r="AD66" s="79">
        <v>0</v>
      </c>
      <c r="AE66" s="85" t="s">
        <v>552</v>
      </c>
      <c r="AF66" s="79" t="b">
        <v>0</v>
      </c>
      <c r="AG66" s="79" t="s">
        <v>560</v>
      </c>
      <c r="AH66" s="79"/>
      <c r="AI66" s="85" t="s">
        <v>552</v>
      </c>
      <c r="AJ66" s="79" t="b">
        <v>0</v>
      </c>
      <c r="AK66" s="79">
        <v>4</v>
      </c>
      <c r="AL66" s="85" t="s">
        <v>526</v>
      </c>
      <c r="AM66" s="79" t="s">
        <v>568</v>
      </c>
      <c r="AN66" s="79" t="b">
        <v>0</v>
      </c>
      <c r="AO66" s="85" t="s">
        <v>526</v>
      </c>
      <c r="AP66" s="79" t="s">
        <v>176</v>
      </c>
      <c r="AQ66" s="79">
        <v>0</v>
      </c>
      <c r="AR66" s="79">
        <v>0</v>
      </c>
      <c r="AS66" s="79"/>
      <c r="AT66" s="79"/>
      <c r="AU66" s="79"/>
      <c r="AV66" s="79"/>
      <c r="AW66" s="79"/>
      <c r="AX66" s="79"/>
      <c r="AY66" s="79"/>
      <c r="AZ66" s="79"/>
      <c r="BA66">
        <v>16</v>
      </c>
      <c r="BB66" s="78" t="str">
        <f>REPLACE(INDEX(GroupVertices[Group],MATCH(Edges25[[#This Row],[Vertex 1]],GroupVertices[Vertex],0)),1,1,"")</f>
        <v>2</v>
      </c>
      <c r="BC66" s="78" t="str">
        <f>REPLACE(INDEX(GroupVertices[Group],MATCH(Edges25[[#This Row],[Vertex 2]],GroupVertices[Vertex],0)),1,1,"")</f>
        <v>1</v>
      </c>
      <c r="BD66" s="48">
        <v>1</v>
      </c>
      <c r="BE66" s="49">
        <v>5.882352941176471</v>
      </c>
      <c r="BF66" s="48">
        <v>0</v>
      </c>
      <c r="BG66" s="49">
        <v>0</v>
      </c>
      <c r="BH66" s="48">
        <v>0</v>
      </c>
      <c r="BI66" s="49">
        <v>0</v>
      </c>
      <c r="BJ66" s="48">
        <v>16</v>
      </c>
      <c r="BK66" s="49">
        <v>94.11764705882354</v>
      </c>
      <c r="BL66" s="48">
        <v>17</v>
      </c>
    </row>
    <row r="67" spans="1:64" ht="15">
      <c r="A67" s="64" t="s">
        <v>231</v>
      </c>
      <c r="B67" s="64" t="s">
        <v>226</v>
      </c>
      <c r="C67" s="65"/>
      <c r="D67" s="66"/>
      <c r="E67" s="67"/>
      <c r="F67" s="68"/>
      <c r="G67" s="65"/>
      <c r="H67" s="69"/>
      <c r="I67" s="70"/>
      <c r="J67" s="70"/>
      <c r="K67" s="34" t="s">
        <v>66</v>
      </c>
      <c r="L67" s="77">
        <v>254</v>
      </c>
      <c r="M67" s="77"/>
      <c r="N67" s="72"/>
      <c r="O67" s="79" t="s">
        <v>301</v>
      </c>
      <c r="P67" s="81">
        <v>43752.23333333333</v>
      </c>
      <c r="Q67" s="79" t="s">
        <v>347</v>
      </c>
      <c r="R67" s="83" t="s">
        <v>362</v>
      </c>
      <c r="S67" s="79" t="s">
        <v>372</v>
      </c>
      <c r="T67" s="79" t="s">
        <v>384</v>
      </c>
      <c r="U67" s="79"/>
      <c r="V67" s="83" t="s">
        <v>412</v>
      </c>
      <c r="W67" s="81">
        <v>43752.23333333333</v>
      </c>
      <c r="X67" s="83" t="s">
        <v>482</v>
      </c>
      <c r="Y67" s="79"/>
      <c r="Z67" s="79"/>
      <c r="AA67" s="85" t="s">
        <v>547</v>
      </c>
      <c r="AB67" s="79"/>
      <c r="AC67" s="79" t="b">
        <v>0</v>
      </c>
      <c r="AD67" s="79">
        <v>0</v>
      </c>
      <c r="AE67" s="85" t="s">
        <v>552</v>
      </c>
      <c r="AF67" s="79" t="b">
        <v>0</v>
      </c>
      <c r="AG67" s="79" t="s">
        <v>560</v>
      </c>
      <c r="AH67" s="79"/>
      <c r="AI67" s="85" t="s">
        <v>552</v>
      </c>
      <c r="AJ67" s="79" t="b">
        <v>0</v>
      </c>
      <c r="AK67" s="79">
        <v>9</v>
      </c>
      <c r="AL67" s="85" t="s">
        <v>502</v>
      </c>
      <c r="AM67" s="79" t="s">
        <v>568</v>
      </c>
      <c r="AN67" s="79" t="b">
        <v>0</v>
      </c>
      <c r="AO67" s="85" t="s">
        <v>502</v>
      </c>
      <c r="AP67" s="79" t="s">
        <v>176</v>
      </c>
      <c r="AQ67" s="79">
        <v>0</v>
      </c>
      <c r="AR67" s="79">
        <v>0</v>
      </c>
      <c r="AS67" s="79"/>
      <c r="AT67" s="79"/>
      <c r="AU67" s="79"/>
      <c r="AV67" s="79"/>
      <c r="AW67" s="79"/>
      <c r="AX67" s="79"/>
      <c r="AY67" s="79"/>
      <c r="AZ67" s="79"/>
      <c r="BA67">
        <v>16</v>
      </c>
      <c r="BB67" s="78" t="str">
        <f>REPLACE(INDEX(GroupVertices[Group],MATCH(Edges25[[#This Row],[Vertex 1]],GroupVertices[Vertex],0)),1,1,"")</f>
        <v>2</v>
      </c>
      <c r="BC67" s="78" t="str">
        <f>REPLACE(INDEX(GroupVertices[Group],MATCH(Edges25[[#This Row],[Vertex 2]],GroupVertices[Vertex],0)),1,1,"")</f>
        <v>1</v>
      </c>
      <c r="BD67" s="48">
        <v>1</v>
      </c>
      <c r="BE67" s="49">
        <v>5.882352941176471</v>
      </c>
      <c r="BF67" s="48">
        <v>0</v>
      </c>
      <c r="BG67" s="49">
        <v>0</v>
      </c>
      <c r="BH67" s="48">
        <v>0</v>
      </c>
      <c r="BI67" s="49">
        <v>0</v>
      </c>
      <c r="BJ67" s="48">
        <v>16</v>
      </c>
      <c r="BK67" s="49">
        <v>94.11764705882354</v>
      </c>
      <c r="BL67" s="48">
        <v>17</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hyperlinks>
    <hyperlink ref="R3" r:id="rId1" display="https://weworkremotely.com/remote-jobs/polinode-enterprise-account-executive"/>
    <hyperlink ref="R5" r:id="rId2" display="https://weworkremotely.com/remote-jobs/polinode-enterprise-account-executive"/>
    <hyperlink ref="R6" r:id="rId3" display="https://weworkremotely.com/remote-jobs/polinode-enterprise-account-executive"/>
    <hyperlink ref="R7" r:id="rId4" display="http://www.hiringremote.work/2019/08/polinode-enterprise-account-executive.html"/>
    <hyperlink ref="R8" r:id="rId5" display="https://workroll.com/jobs/enterprise-account-executive-polinode-san-francisco-us"/>
    <hyperlink ref="R9" r:id="rId6" display="https://www.iheartremotework.com/remote-jobs/1056/enterprise-account-executive-polinode"/>
    <hyperlink ref="R10" r:id="rId7" display="https://our.status.im/september-02-2019town-hall-42/"/>
    <hyperlink ref="R13" r:id="rId8" display="https://app.polinode.com/networks/explore/5d72977b9c2d4b0013286c0d/5d729ce59c2d4b0013286ca9"/>
    <hyperlink ref="R14" r:id="rId9" display="https://www.polinode.com/"/>
    <hyperlink ref="R15" r:id="rId10" display="https://app.polinode.com/networks/explore/5d72977b9c2d4b0013286c0d/5d729ce59c2d4b0013286ca9"/>
    <hyperlink ref="R16" r:id="rId11" display="https://app.polinode.com/networks/explore/5d9531bd4bfc520013def2a1/5d9537dc1b66ef00130c9be5"/>
    <hyperlink ref="R17" r:id="rId12" display="https://twitter.com/KesterRatcliff/status/1179795423785099266"/>
    <hyperlink ref="R18" r:id="rId13" display="https://app.polinode.com/networks/explore/5ca782bc9ddef10013123bef"/>
    <hyperlink ref="R19" r:id="rId14" display="https://app.polinode.com/networks/explore/5ce4857ef849ba001337b2ba"/>
    <hyperlink ref="R20" r:id="rId15" display="https://app.polinode.com/networks/explore/5cb671568b63830013e17550"/>
    <hyperlink ref="R21" r:id="rId16" display="https://app.polinode.com/networks/explore/5c5470499a4d050013b0302a"/>
    <hyperlink ref="R22" r:id="rId17" display="https://app.polinode.com/networks/explore/5cdaa76c0f022b00136bc76d/5cdb63c10f022b00136bca7b"/>
    <hyperlink ref="R25" r:id="rId18" display="https://app.polinode.com/networks/explore/5d72977b9c2d4b0013286c0d/5d729ce59c2d4b0013286ca9"/>
    <hyperlink ref="R34" r:id="rId19" display="https://app.polinode.com/networks/explore/5d9801407b3b5c00132bab0f/5d98028c7b3b5c00132bab11"/>
    <hyperlink ref="R35" r:id="rId20" display="https://twitter.com/polinode/status/1180333257822371840"/>
    <hyperlink ref="R38" r:id="rId21" display="https://app.polinode.com/networks/explore/5d72977b9c2d4b0013286c0d/5d729ce59c2d4b0013286ca9"/>
    <hyperlink ref="R39" r:id="rId22" display="https://app.polinode.com/networks/explore/5d72977b9c2d4b0013286c0d/5d729ce59c2d4b0013286ca9"/>
    <hyperlink ref="R40" r:id="rId23" display="https://app.polinode.com/networks/explore/5d72977b9c2d4b0013286c0d/5d729ce59c2d4b0013286ca9"/>
    <hyperlink ref="R41" r:id="rId24" display="https://app.polinode.com/networks/explore/5d72977b9c2d4b0013286c0d/5d729ce59c2d4b0013286ca9"/>
    <hyperlink ref="R42" r:id="rId25" display="https://twitter.com/polinode/status/1170132135891521538"/>
    <hyperlink ref="R43" r:id="rId26" display="https://twitter.com/polinode/status/1170132135891521538"/>
    <hyperlink ref="R44" r:id="rId27" display="https://twitter.com/polinode/status/1170132135891521538"/>
    <hyperlink ref="R45" r:id="rId28" display="https://twitter.com/polinode/status/1170132135891521538"/>
    <hyperlink ref="R46" r:id="rId29" display="https://app.polinode.com/networks/explore/5d9531bd4bfc520013def2a1/5d9537dc1b66ef00130c9be5"/>
    <hyperlink ref="R47" r:id="rId30" display="https://app.polinode.com/networks/explore/5d9531bd4bfc520013def2a1/5d9537dc1b66ef00130c9be5"/>
    <hyperlink ref="R52" r:id="rId31" display="https://twitter.com/polinode/status/1180333257822371840"/>
    <hyperlink ref="R53" r:id="rId32" display="https://app.polinode.com/networks/explore/5d9531bd4bfc520013def2a1/5d9537dc1b66ef00130c9be5"/>
    <hyperlink ref="R54" r:id="rId33" display="https://twitter.com/polinode/status/1179586561911865345"/>
    <hyperlink ref="R55" r:id="rId34" display="https://twitter.com/polinode/status/1179586561911865345"/>
    <hyperlink ref="R56" r:id="rId35" display="https://twitter.com/polinode/status/1180333257822371840"/>
    <hyperlink ref="R57" r:id="rId36" display="https://twitter.com/polinode/status/1180333257822371840"/>
    <hyperlink ref="R58" r:id="rId37" display="https://twitter.com/polinode/status/1180333257822371840"/>
    <hyperlink ref="R59" r:id="rId38" display="https://twitter.com/polinode/status/1179586561911865345"/>
    <hyperlink ref="R60" r:id="rId39" display="https://app.polinode.com/networks/explore/5ca782bc9ddef10013123bef"/>
    <hyperlink ref="R61" r:id="rId40" display="https://app.polinode.com/networks/explore/5ce4857ef849ba001337b2ba"/>
    <hyperlink ref="R62" r:id="rId41" display="https://app.polinode.com/networks/explore/5cb671568b63830013e17550"/>
    <hyperlink ref="R63" r:id="rId42" display="https://app.polinode.com/networks/explore/5cdaa76c0f022b00136bc76d/5cdb63c10f022b00136bca7b"/>
    <hyperlink ref="R64" r:id="rId43" display="https://app.polinode.com/networks/explore/5c5470499a4d050013b0302a"/>
    <hyperlink ref="R65" r:id="rId44" display="https://app.polinode.com/networks/explore/5d72977b9c2d4b0013286c0d/5d729ce59c2d4b0013286ca9"/>
    <hyperlink ref="R66" r:id="rId45" display="https://app.polinode.com/networks/explore/5d9531bd4bfc520013def2a1/5d9537dc1b66ef00130c9be5"/>
    <hyperlink ref="R67" r:id="rId46" display="https://app.polinode.com/networks/explore/5cdaa76c0f022b00136bc76d/5cdb63c10f022b00136bca7b"/>
    <hyperlink ref="U32" r:id="rId47" display="https://pbs.twimg.com/media/EFU_2t3WsAIsDFc.jpg"/>
    <hyperlink ref="V3" r:id="rId48" display="http://pbs.twimg.com/profile_images/818685892089020417/xJrJx_u2_normal.jpg"/>
    <hyperlink ref="V4" r:id="rId49" display="http://pbs.twimg.com/profile_images/698968713438085120/2KGJRS8C_normal.png"/>
    <hyperlink ref="V5" r:id="rId50" display="http://pbs.twimg.com/profile_images/632300806193180673/4jcAXRKn_normal.png"/>
    <hyperlink ref="V6" r:id="rId51" display="http://pbs.twimg.com/profile_images/1131632482674020353/AimW2Qqu_normal.png"/>
    <hyperlink ref="V7" r:id="rId52" display="http://pbs.twimg.com/profile_images/1126491771733671939/3LWY95zP_normal.png"/>
    <hyperlink ref="V8" r:id="rId53" display="http://pbs.twimg.com/profile_images/889471060155957248/NAdDEUqM_normal.jpg"/>
    <hyperlink ref="V9" r:id="rId54" display="http://pbs.twimg.com/profile_images/737486245413158912/uLpr_3o6_normal.jpg"/>
    <hyperlink ref="V10" r:id="rId55" display="http://pbs.twimg.com/profile_images/791372723133882368/LYJwkiW4_normal.jpg"/>
    <hyperlink ref="V11" r:id="rId56" display="http://pbs.twimg.com/profile_images/967068535661850624/AwKlCcTl_normal.jpg"/>
    <hyperlink ref="V12" r:id="rId57" display="http://pbs.twimg.com/profile_images/1099214052625133568/Yh-WFywr_normal.png"/>
    <hyperlink ref="V13" r:id="rId58" display="http://pbs.twimg.com/profile_images/1164207532988141568/ZYdjQX5v_normal.jpg"/>
    <hyperlink ref="V14" r:id="rId59" display="http://pbs.twimg.com/profile_images/1056860306260062208/JpnJ1CMy_normal.jpg"/>
    <hyperlink ref="V15" r:id="rId60" display="http://pbs.twimg.com/profile_images/586047194848833537/pLfVn5MP_normal.jpg"/>
    <hyperlink ref="V16" r:id="rId61" display="http://pbs.twimg.com/profile_images/586047194848833537/pLfVn5MP_normal.jpg"/>
    <hyperlink ref="V17" r:id="rId62" display="http://pbs.twimg.com/profile_images/540517535246868480/1nBA3JGj_normal.jpeg"/>
    <hyperlink ref="V18" r:id="rId63" display="http://pbs.twimg.com/profile_images/503093797194973184/16HP_Omb_normal.jpeg"/>
    <hyperlink ref="V19" r:id="rId64" display="http://pbs.twimg.com/profile_images/503093797194973184/16HP_Omb_normal.jpeg"/>
    <hyperlink ref="V20" r:id="rId65" display="http://pbs.twimg.com/profile_images/503093797194973184/16HP_Omb_normal.jpeg"/>
    <hyperlink ref="V21" r:id="rId66" display="http://pbs.twimg.com/profile_images/503093797194973184/16HP_Omb_normal.jpeg"/>
    <hyperlink ref="V22" r:id="rId67" display="http://pbs.twimg.com/profile_images/503093797194973184/16HP_Omb_normal.jpeg"/>
    <hyperlink ref="V23" r:id="rId68" display="http://pbs.twimg.com/profile_images/645218322498383873/PLJPlMOR_normal.jpg"/>
    <hyperlink ref="V24" r:id="rId69" display="http://pbs.twimg.com/profile_images/1179392628309348357/b2YPdERs_normal.jpg"/>
    <hyperlink ref="V25" r:id="rId70" display="http://pbs.twimg.com/profile_images/503093797194973184/16HP_Omb_normal.jpeg"/>
    <hyperlink ref="V26" r:id="rId71" display="http://pbs.twimg.com/profile_images/503093797194973184/16HP_Omb_normal.jpeg"/>
    <hyperlink ref="V27" r:id="rId72" display="http://pbs.twimg.com/profile_images/1179392628309348357/b2YPdERs_normal.jpg"/>
    <hyperlink ref="V28" r:id="rId73" display="http://pbs.twimg.com/profile_images/1179392628309348357/b2YPdERs_normal.jpg"/>
    <hyperlink ref="V29" r:id="rId74" display="http://pbs.twimg.com/profile_images/1179392628309348357/b2YPdERs_normal.jpg"/>
    <hyperlink ref="V30" r:id="rId75" display="http://pbs.twimg.com/profile_images/503093797194973184/16HP_Omb_normal.jpeg"/>
    <hyperlink ref="V31" r:id="rId76" display="http://pbs.twimg.com/profile_images/503093797194973184/16HP_Omb_normal.jpeg"/>
    <hyperlink ref="V32" r:id="rId77" display="https://pbs.twimg.com/media/EFU_2t3WsAIsDFc.jpg"/>
    <hyperlink ref="V33" r:id="rId78" display="http://pbs.twimg.com/profile_images/503093797194973184/16HP_Omb_normal.jpeg"/>
    <hyperlink ref="V34" r:id="rId79" display="http://pbs.twimg.com/profile_images/503093797194973184/16HP_Omb_normal.jpeg"/>
    <hyperlink ref="V35" r:id="rId80" display="http://pbs.twimg.com/profile_images/1177818662285086720/OX8mqnsR_normal.jpg"/>
    <hyperlink ref="V36" r:id="rId81" display="http://pbs.twimg.com/profile_images/3186634821/61951b4daabb880e32942ddd3c9518fc_normal.jpeg"/>
    <hyperlink ref="V37" r:id="rId82" display="http://pbs.twimg.com/profile_images/780451899040342020/t5Fwh2GQ_normal.jpg"/>
    <hyperlink ref="V38" r:id="rId83" display="http://pbs.twimg.com/profile_images/1139626877428142080/cKtu9nzU_normal.png"/>
    <hyperlink ref="V39" r:id="rId84" display="http://pbs.twimg.com/profile_images/1054665011208089600/_bSiljTl_normal.jpg"/>
    <hyperlink ref="V40" r:id="rId85" display="http://pbs.twimg.com/profile_images/645218322498383873/PLJPlMOR_normal.jpg"/>
    <hyperlink ref="V41" r:id="rId86" display="http://pbs.twimg.com/profile_images/798472848704700416/eIZ_BDwn_normal.jpg"/>
    <hyperlink ref="V42" r:id="rId87" display="http://pbs.twimg.com/profile_images/798472848704700416/eIZ_BDwn_normal.jpg"/>
    <hyperlink ref="V43" r:id="rId88" display="http://pbs.twimg.com/profile_images/780451899040342020/t5Fwh2GQ_normal.jpg"/>
    <hyperlink ref="V44" r:id="rId89" display="http://pbs.twimg.com/profile_images/780451899040342020/t5Fwh2GQ_normal.jpg"/>
    <hyperlink ref="V45" r:id="rId90" display="http://pbs.twimg.com/profile_images/780451899040342020/t5Fwh2GQ_normal.jpg"/>
    <hyperlink ref="V46" r:id="rId91" display="http://pbs.twimg.com/profile_images/503093797194973184/16HP_Omb_normal.jpeg"/>
    <hyperlink ref="V47" r:id="rId92" display="http://pbs.twimg.com/profile_images/1177818662285086720/OX8mqnsR_normal.jpg"/>
    <hyperlink ref="V48" r:id="rId93" display="http://pbs.twimg.com/profile_images/1148720994590195712/0gySboe7_normal.png"/>
    <hyperlink ref="V49" r:id="rId94" display="http://pbs.twimg.com/profile_images/1148720994590195712/0gySboe7_normal.png"/>
    <hyperlink ref="V50" r:id="rId95" display="http://pbs.twimg.com/profile_images/1148720994590195712/0gySboe7_normal.png"/>
    <hyperlink ref="V51" r:id="rId96" display="http://pbs.twimg.com/profile_images/780451899040342020/t5Fwh2GQ_normal.jpg"/>
    <hyperlink ref="V52" r:id="rId97" display="http://pbs.twimg.com/profile_images/776464213216821249/wvzx75r5_normal.jpg"/>
    <hyperlink ref="V53" r:id="rId98" display="http://pbs.twimg.com/profile_images/1148720994590195712/0gySboe7_normal.png"/>
    <hyperlink ref="V54" r:id="rId99" display="http://pbs.twimg.com/profile_images/780451899040342020/t5Fwh2GQ_normal.jpg"/>
    <hyperlink ref="V55" r:id="rId100" display="http://pbs.twimg.com/profile_images/780451899040342020/t5Fwh2GQ_normal.jpg"/>
    <hyperlink ref="V56" r:id="rId101" display="http://pbs.twimg.com/profile_images/780451899040342020/t5Fwh2GQ_normal.jpg"/>
    <hyperlink ref="V57" r:id="rId102" display="http://pbs.twimg.com/profile_images/780451899040342020/t5Fwh2GQ_normal.jpg"/>
    <hyperlink ref="V58" r:id="rId103" display="http://pbs.twimg.com/profile_images/780451899040342020/t5Fwh2GQ_normal.jpg"/>
    <hyperlink ref="V59" r:id="rId104" display="http://pbs.twimg.com/profile_images/780451899040342020/t5Fwh2GQ_normal.jpg"/>
    <hyperlink ref="V60" r:id="rId105" display="http://pbs.twimg.com/profile_images/780451899040342020/t5Fwh2GQ_normal.jpg"/>
    <hyperlink ref="V61" r:id="rId106" display="http://pbs.twimg.com/profile_images/780451899040342020/t5Fwh2GQ_normal.jpg"/>
    <hyperlink ref="V62" r:id="rId107" display="http://pbs.twimg.com/profile_images/780451899040342020/t5Fwh2GQ_normal.jpg"/>
    <hyperlink ref="V63" r:id="rId108" display="http://pbs.twimg.com/profile_images/780451899040342020/t5Fwh2GQ_normal.jpg"/>
    <hyperlink ref="V64" r:id="rId109" display="http://pbs.twimg.com/profile_images/780451899040342020/t5Fwh2GQ_normal.jpg"/>
    <hyperlink ref="V65" r:id="rId110" display="http://pbs.twimg.com/profile_images/780451899040342020/t5Fwh2GQ_normal.jpg"/>
    <hyperlink ref="V66" r:id="rId111" display="http://pbs.twimg.com/profile_images/780451899040342020/t5Fwh2GQ_normal.jpg"/>
    <hyperlink ref="V67" r:id="rId112" display="http://pbs.twimg.com/profile_images/780451899040342020/t5Fwh2GQ_normal.jpg"/>
    <hyperlink ref="X3" r:id="rId113" display="https://twitter.com/#!/justproductjobs/status/1161184319177678848"/>
    <hyperlink ref="X4" r:id="rId114" display="https://twitter.com/#!/workremotelyio/status/1161184963712172032"/>
    <hyperlink ref="X5" r:id="rId115" display="https://twitter.com/#!/wfhio/status/1161186680545656833"/>
    <hyperlink ref="X6" r:id="rId116" display="https://twitter.com/#!/weworkremotely/status/1161187078127927298"/>
    <hyperlink ref="X7" r:id="rId117" display="https://twitter.com/#!/hiringremote/status/1161235631038763008"/>
    <hyperlink ref="X8" r:id="rId118" display="https://twitter.com/#!/workrolldotcom/status/1161511372657758208"/>
    <hyperlink ref="X9" r:id="rId119" display="https://twitter.com/#!/iheartremotewk/status/1166783346812358656"/>
    <hyperlink ref="X10" r:id="rId120" display="https://twitter.com/#!/ethereumnetw/status/1168978976435507201"/>
    <hyperlink ref="X11" r:id="rId121" display="https://twitter.com/#!/how_to_coin/status/1168979022195417089"/>
    <hyperlink ref="X12" r:id="rId122" display="https://twitter.com/#!/xd17ma/status/1168988773574742018"/>
    <hyperlink ref="X13" r:id="rId123" display="https://twitter.com/#!/_holographer_/status/1170134700410777602"/>
    <hyperlink ref="X14" r:id="rId124" display="https://twitter.com/#!/ninadicara/status/1176935601658089479"/>
    <hyperlink ref="X15" r:id="rId125" display="https://twitter.com/#!/andpitts/status/1170132211225358336"/>
    <hyperlink ref="X16" r:id="rId126" display="https://twitter.com/#!/andpitts/status/1179587053991821312"/>
    <hyperlink ref="X17" r:id="rId127" display="https://twitter.com/#!/kesterratcliff/status/1179801006294622208"/>
    <hyperlink ref="X18" r:id="rId128" display="https://twitter.com/#!/polinode/status/1114259332411973637"/>
    <hyperlink ref="X19" r:id="rId129" display="https://twitter.com/#!/polinode/status/1131003644134879232"/>
    <hyperlink ref="X20" r:id="rId130" display="https://twitter.com/#!/polinode/status/1118320934786441217"/>
    <hyperlink ref="X21" r:id="rId131" display="https://twitter.com/#!/polinode/status/1091374944477310982"/>
    <hyperlink ref="X22" r:id="rId132" display="https://twitter.com/#!/polinode/status/1128467095992188928"/>
    <hyperlink ref="X23" r:id="rId133" display="https://twitter.com/#!/mikemmoon/status/1170150122199638017"/>
    <hyperlink ref="X24" r:id="rId134" display="https://twitter.com/#!/b2bspecialist/status/1173508377449775104"/>
    <hyperlink ref="X25" r:id="rId135" display="https://twitter.com/#!/polinode/status/1170132135891521538"/>
    <hyperlink ref="X26" r:id="rId136" display="https://twitter.com/#!/polinode/status/1173518836810694657"/>
    <hyperlink ref="X27" r:id="rId137" display="https://twitter.com/#!/b2bspecialist/status/1173561654891728897"/>
    <hyperlink ref="X28" r:id="rId138" display="https://twitter.com/#!/b2bspecialist/status/1173561960933265408"/>
    <hyperlink ref="X29" r:id="rId139" display="https://twitter.com/#!/b2bspecialist/status/1173566618804396032"/>
    <hyperlink ref="X30" r:id="rId140" display="https://twitter.com/#!/polinode/status/1173563756296556545"/>
    <hyperlink ref="X31" r:id="rId141" display="https://twitter.com/#!/polinode/status/1173567405764665344"/>
    <hyperlink ref="X32" r:id="rId142" display="https://twitter.com/#!/ninadicara/status/1176917091900895233"/>
    <hyperlink ref="X33" r:id="rId143" display="https://twitter.com/#!/polinode/status/1178422553238327296"/>
    <hyperlink ref="X34" r:id="rId144" display="https://twitter.com/#!/polinode/status/1180333257822371840"/>
    <hyperlink ref="X35" r:id="rId145" display="https://twitter.com/#!/heatherbussing/status/1180357266513379328"/>
    <hyperlink ref="X36" r:id="rId146" display="https://twitter.com/#!/janbenway/status/1181587707924897792"/>
    <hyperlink ref="X37" r:id="rId147" display="https://twitter.com/#!/martinhoyes/status/1170154789583241218"/>
    <hyperlink ref="X38" r:id="rId148" display="https://twitter.com/#!/drtcp/status/1170422616018083841"/>
    <hyperlink ref="X39" r:id="rId149" display="https://twitter.com/#!/hrcurator/status/1170310653640400899"/>
    <hyperlink ref="X40" r:id="rId150" display="https://twitter.com/#!/mikemmoon/status/1170149996047622144"/>
    <hyperlink ref="X41" r:id="rId151" display="https://twitter.com/#!/david_green_uk/status/1170440234460426240"/>
    <hyperlink ref="X42" r:id="rId152" display="https://twitter.com/#!/david_green_uk/status/1173629555199926278"/>
    <hyperlink ref="X43" r:id="rId153" display="https://twitter.com/#!/martinhoyes/status/1172992220435079168"/>
    <hyperlink ref="X44" r:id="rId154" display="https://twitter.com/#!/martinhoyes/status/1172992304149225472"/>
    <hyperlink ref="X45" r:id="rId155" display="https://twitter.com/#!/martinhoyes/status/1173618253735723009"/>
    <hyperlink ref="X46" r:id="rId156" display="https://twitter.com/#!/polinode/status/1179586561911865345"/>
    <hyperlink ref="X47" r:id="rId157" display="https://twitter.com/#!/heatherbussing/status/1179654520827105281"/>
    <hyperlink ref="X48" r:id="rId158" display="https://twitter.com/#!/zacharyjeans/status/1180338287094849536"/>
    <hyperlink ref="X49" r:id="rId159" display="https://twitter.com/#!/zacharyjeans/status/1181273533780881410"/>
    <hyperlink ref="X50" r:id="rId160" display="https://twitter.com/#!/zacharyjeans/status/1181979908953624576"/>
    <hyperlink ref="X51" r:id="rId161" display="https://twitter.com/#!/martinhoyes/status/1180337019781693441"/>
    <hyperlink ref="X52" r:id="rId162" display="https://twitter.com/#!/hrdigitalbe/status/1180901523888508929"/>
    <hyperlink ref="X53" r:id="rId163" display="https://twitter.com/#!/zacharyjeans/status/1179587025285996545"/>
    <hyperlink ref="X54" r:id="rId164" display="https://twitter.com/#!/martinhoyes/status/1180241367005421570"/>
    <hyperlink ref="X55" r:id="rId165" display="https://twitter.com/#!/martinhoyes/status/1180241411725152256"/>
    <hyperlink ref="X56" r:id="rId166" display="https://twitter.com/#!/martinhoyes/status/1180896509375631360"/>
    <hyperlink ref="X57" r:id="rId167" display="https://twitter.com/#!/martinhoyes/status/1180896579818901509"/>
    <hyperlink ref="X58" r:id="rId168" display="https://twitter.com/#!/martinhoyes/status/1181248052381634560"/>
    <hyperlink ref="X59" r:id="rId169" display="https://twitter.com/#!/martinhoyes/status/1181706402802229248"/>
    <hyperlink ref="X60" r:id="rId170" display="https://twitter.com/#!/martinhoyes/status/1159209819401621504"/>
    <hyperlink ref="X61" r:id="rId171" display="https://twitter.com/#!/martinhoyes/status/1160004912094203904"/>
    <hyperlink ref="X62" r:id="rId172" display="https://twitter.com/#!/martinhoyes/status/1161712298160840704"/>
    <hyperlink ref="X63" r:id="rId173" display="https://twitter.com/#!/martinhoyes/status/1168937229437345793"/>
    <hyperlink ref="X64" r:id="rId174" display="https://twitter.com/#!/martinhoyes/status/1169478164348723200"/>
    <hyperlink ref="X65" r:id="rId175" display="https://twitter.com/#!/martinhoyes/status/1170132357984075777"/>
    <hyperlink ref="X66" r:id="rId176" display="https://twitter.com/#!/martinhoyes/status/1179627464005279744"/>
    <hyperlink ref="X67" r:id="rId177" display="https://twitter.com/#!/martinhoyes/status/1183617428737019904"/>
  </hyperlinks>
  <printOptions/>
  <pageMargins left="0.7" right="0.7" top="0.75" bottom="0.75" header="0.3" footer="0.3"/>
  <pageSetup horizontalDpi="600" verticalDpi="600" orientation="portrait" r:id="rId181"/>
  <legacyDrawing r:id="rId179"/>
  <tableParts>
    <tablePart r:id="rId18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1707</v>
      </c>
      <c r="B1" s="13" t="s">
        <v>34</v>
      </c>
    </row>
    <row r="2" spans="1:2" ht="15">
      <c r="A2" s="114" t="s">
        <v>226</v>
      </c>
      <c r="B2" s="78">
        <v>5692.381818</v>
      </c>
    </row>
    <row r="3" spans="1:2" ht="15">
      <c r="A3" s="114" t="s">
        <v>225</v>
      </c>
      <c r="B3" s="78">
        <v>1050</v>
      </c>
    </row>
    <row r="4" spans="1:2" ht="15">
      <c r="A4" s="114" t="s">
        <v>219</v>
      </c>
      <c r="B4" s="78">
        <v>760</v>
      </c>
    </row>
    <row r="5" spans="1:2" ht="15">
      <c r="A5" s="114" t="s">
        <v>231</v>
      </c>
      <c r="B5" s="78">
        <v>433.381818</v>
      </c>
    </row>
    <row r="6" spans="1:2" ht="15">
      <c r="A6" s="114" t="s">
        <v>229</v>
      </c>
      <c r="B6" s="78">
        <v>156</v>
      </c>
    </row>
    <row r="7" spans="1:2" ht="15">
      <c r="A7" s="114" t="s">
        <v>223</v>
      </c>
      <c r="B7" s="78">
        <v>156</v>
      </c>
    </row>
    <row r="8" spans="1:2" ht="15">
      <c r="A8" s="114" t="s">
        <v>236</v>
      </c>
      <c r="B8" s="78">
        <v>127.848485</v>
      </c>
    </row>
    <row r="9" spans="1:2" ht="15">
      <c r="A9" s="114" t="s">
        <v>228</v>
      </c>
      <c r="B9" s="78">
        <v>20.2</v>
      </c>
    </row>
    <row r="10" spans="1:2" ht="15">
      <c r="A10" s="114" t="s">
        <v>227</v>
      </c>
      <c r="B10" s="78">
        <v>20.2</v>
      </c>
    </row>
    <row r="11" spans="1:2" ht="15">
      <c r="A11" s="114" t="s">
        <v>235</v>
      </c>
      <c r="B11" s="78">
        <v>17.333333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1709</v>
      </c>
      <c r="B25" t="s">
        <v>1708</v>
      </c>
    </row>
    <row r="26" spans="1:2" ht="15">
      <c r="A26" s="125" t="s">
        <v>1711</v>
      </c>
      <c r="B26" s="3"/>
    </row>
    <row r="27" spans="1:2" ht="15">
      <c r="A27" s="126" t="s">
        <v>1712</v>
      </c>
      <c r="B27" s="3"/>
    </row>
    <row r="28" spans="1:2" ht="15">
      <c r="A28" s="127" t="s">
        <v>1713</v>
      </c>
      <c r="B28" s="3"/>
    </row>
    <row r="29" spans="1:2" ht="15">
      <c r="A29" s="128" t="s">
        <v>1714</v>
      </c>
      <c r="B29" s="3">
        <v>1</v>
      </c>
    </row>
    <row r="30" spans="1:2" ht="15">
      <c r="A30" s="126" t="s">
        <v>1715</v>
      </c>
      <c r="B30" s="3"/>
    </row>
    <row r="31" spans="1:2" ht="15">
      <c r="A31" s="127" t="s">
        <v>1716</v>
      </c>
      <c r="B31" s="3"/>
    </row>
    <row r="32" spans="1:2" ht="15">
      <c r="A32" s="128" t="s">
        <v>1717</v>
      </c>
      <c r="B32" s="3">
        <v>1</v>
      </c>
    </row>
    <row r="33" spans="1:2" ht="15">
      <c r="A33" s="127" t="s">
        <v>1718</v>
      </c>
      <c r="B33" s="3"/>
    </row>
    <row r="34" spans="1:2" ht="15">
      <c r="A34" s="128" t="s">
        <v>1719</v>
      </c>
      <c r="B34" s="3">
        <v>1</v>
      </c>
    </row>
    <row r="35" spans="1:2" ht="15">
      <c r="A35" s="126" t="s">
        <v>1720</v>
      </c>
      <c r="B35" s="3"/>
    </row>
    <row r="36" spans="1:2" ht="15">
      <c r="A36" s="127" t="s">
        <v>1721</v>
      </c>
      <c r="B36" s="3"/>
    </row>
    <row r="37" spans="1:2" ht="15">
      <c r="A37" s="128" t="s">
        <v>1719</v>
      </c>
      <c r="B37" s="3">
        <v>1</v>
      </c>
    </row>
    <row r="38" spans="1:2" ht="15">
      <c r="A38" s="127" t="s">
        <v>1722</v>
      </c>
      <c r="B38" s="3"/>
    </row>
    <row r="39" spans="1:2" ht="15">
      <c r="A39" s="128" t="s">
        <v>1719</v>
      </c>
      <c r="B39" s="3">
        <v>1</v>
      </c>
    </row>
    <row r="40" spans="1:2" ht="15">
      <c r="A40" s="126" t="s">
        <v>1723</v>
      </c>
      <c r="B40" s="3"/>
    </row>
    <row r="41" spans="1:2" ht="15">
      <c r="A41" s="127" t="s">
        <v>1724</v>
      </c>
      <c r="B41" s="3"/>
    </row>
    <row r="42" spans="1:2" ht="15">
      <c r="A42" s="128" t="s">
        <v>1725</v>
      </c>
      <c r="B42" s="3">
        <v>1</v>
      </c>
    </row>
    <row r="43" spans="1:2" ht="15">
      <c r="A43" s="127" t="s">
        <v>1726</v>
      </c>
      <c r="B43" s="3"/>
    </row>
    <row r="44" spans="1:2" ht="15">
      <c r="A44" s="128" t="s">
        <v>1719</v>
      </c>
      <c r="B44" s="3">
        <v>1</v>
      </c>
    </row>
    <row r="45" spans="1:2" ht="15">
      <c r="A45" s="127" t="s">
        <v>1727</v>
      </c>
      <c r="B45" s="3"/>
    </row>
    <row r="46" spans="1:2" ht="15">
      <c r="A46" s="128" t="s">
        <v>1728</v>
      </c>
      <c r="B46" s="3">
        <v>2</v>
      </c>
    </row>
    <row r="47" spans="1:2" ht="15">
      <c r="A47" s="128" t="s">
        <v>1729</v>
      </c>
      <c r="B47" s="3">
        <v>2</v>
      </c>
    </row>
    <row r="48" spans="1:2" ht="15">
      <c r="A48" s="128" t="s">
        <v>1730</v>
      </c>
      <c r="B48" s="3">
        <v>1</v>
      </c>
    </row>
    <row r="49" spans="1:2" ht="15">
      <c r="A49" s="127" t="s">
        <v>1731</v>
      </c>
      <c r="B49" s="3"/>
    </row>
    <row r="50" spans="1:2" ht="15">
      <c r="A50" s="128" t="s">
        <v>1732</v>
      </c>
      <c r="B50" s="3">
        <v>1</v>
      </c>
    </row>
    <row r="51" spans="1:2" ht="15">
      <c r="A51" s="128" t="s">
        <v>1733</v>
      </c>
      <c r="B51" s="3">
        <v>1</v>
      </c>
    </row>
    <row r="52" spans="1:2" ht="15">
      <c r="A52" s="127" t="s">
        <v>1734</v>
      </c>
      <c r="B52" s="3"/>
    </row>
    <row r="53" spans="1:2" ht="15">
      <c r="A53" s="128" t="s">
        <v>1733</v>
      </c>
      <c r="B53" s="3">
        <v>1</v>
      </c>
    </row>
    <row r="54" spans="1:2" ht="15">
      <c r="A54" s="126" t="s">
        <v>1735</v>
      </c>
      <c r="B54" s="3"/>
    </row>
    <row r="55" spans="1:2" ht="15">
      <c r="A55" s="127" t="s">
        <v>1736</v>
      </c>
      <c r="B55" s="3"/>
    </row>
    <row r="56" spans="1:2" ht="15">
      <c r="A56" s="128" t="s">
        <v>1737</v>
      </c>
      <c r="B56" s="3">
        <v>1</v>
      </c>
    </row>
    <row r="57" spans="1:2" ht="15">
      <c r="A57" s="128" t="s">
        <v>1717</v>
      </c>
      <c r="B57" s="3">
        <v>3</v>
      </c>
    </row>
    <row r="58" spans="1:2" ht="15">
      <c r="A58" s="127" t="s">
        <v>1738</v>
      </c>
      <c r="B58" s="3"/>
    </row>
    <row r="59" spans="1:2" ht="15">
      <c r="A59" s="128" t="s">
        <v>1732</v>
      </c>
      <c r="B59" s="3">
        <v>1</v>
      </c>
    </row>
    <row r="60" spans="1:2" ht="15">
      <c r="A60" s="127" t="s">
        <v>1739</v>
      </c>
      <c r="B60" s="3"/>
    </row>
    <row r="61" spans="1:2" ht="15">
      <c r="A61" s="128" t="s">
        <v>1740</v>
      </c>
      <c r="B61" s="3">
        <v>4</v>
      </c>
    </row>
    <row r="62" spans="1:2" ht="15">
      <c r="A62" s="128" t="s">
        <v>1719</v>
      </c>
      <c r="B62" s="3">
        <v>2</v>
      </c>
    </row>
    <row r="63" spans="1:2" ht="15">
      <c r="A63" s="128" t="s">
        <v>1741</v>
      </c>
      <c r="B63" s="3">
        <v>1</v>
      </c>
    </row>
    <row r="64" spans="1:2" ht="15">
      <c r="A64" s="128" t="s">
        <v>1742</v>
      </c>
      <c r="B64" s="3">
        <v>1</v>
      </c>
    </row>
    <row r="65" spans="1:2" ht="15">
      <c r="A65" s="128" t="s">
        <v>1743</v>
      </c>
      <c r="B65" s="3">
        <v>1</v>
      </c>
    </row>
    <row r="66" spans="1:2" ht="15">
      <c r="A66" s="128" t="s">
        <v>1717</v>
      </c>
      <c r="B66" s="3">
        <v>1</v>
      </c>
    </row>
    <row r="67" spans="1:2" ht="15">
      <c r="A67" s="127" t="s">
        <v>1744</v>
      </c>
      <c r="B67" s="3"/>
    </row>
    <row r="68" spans="1:2" ht="15">
      <c r="A68" s="128" t="s">
        <v>1725</v>
      </c>
      <c r="B68" s="3">
        <v>2</v>
      </c>
    </row>
    <row r="69" spans="1:2" ht="15">
      <c r="A69" s="127" t="s">
        <v>1745</v>
      </c>
      <c r="B69" s="3"/>
    </row>
    <row r="70" spans="1:2" ht="15">
      <c r="A70" s="128" t="s">
        <v>1729</v>
      </c>
      <c r="B70" s="3">
        <v>2</v>
      </c>
    </row>
    <row r="71" spans="1:2" ht="15">
      <c r="A71" s="128" t="s">
        <v>1730</v>
      </c>
      <c r="B71" s="3">
        <v>4</v>
      </c>
    </row>
    <row r="72" spans="1:2" ht="15">
      <c r="A72" s="128" t="s">
        <v>1742</v>
      </c>
      <c r="B72" s="3">
        <v>1</v>
      </c>
    </row>
    <row r="73" spans="1:2" ht="15">
      <c r="A73" s="128" t="s">
        <v>1746</v>
      </c>
      <c r="B73" s="3">
        <v>1</v>
      </c>
    </row>
    <row r="74" spans="1:2" ht="15">
      <c r="A74" s="128" t="s">
        <v>1714</v>
      </c>
      <c r="B74" s="3">
        <v>1</v>
      </c>
    </row>
    <row r="75" spans="1:2" ht="15">
      <c r="A75" s="127" t="s">
        <v>1747</v>
      </c>
      <c r="B75" s="3"/>
    </row>
    <row r="76" spans="1:2" ht="15">
      <c r="A76" s="128" t="s">
        <v>1737</v>
      </c>
      <c r="B76" s="3">
        <v>1</v>
      </c>
    </row>
    <row r="77" spans="1:2" ht="15">
      <c r="A77" s="128" t="s">
        <v>1743</v>
      </c>
      <c r="B77" s="3">
        <v>1</v>
      </c>
    </row>
    <row r="78" spans="1:2" ht="15">
      <c r="A78" s="127" t="s">
        <v>1748</v>
      </c>
      <c r="B78" s="3"/>
    </row>
    <row r="79" spans="1:2" ht="15">
      <c r="A79" s="128" t="s">
        <v>1725</v>
      </c>
      <c r="B79" s="3">
        <v>1</v>
      </c>
    </row>
    <row r="80" spans="1:2" ht="15">
      <c r="A80" s="126" t="s">
        <v>1749</v>
      </c>
      <c r="B80" s="3"/>
    </row>
    <row r="81" spans="1:2" ht="15">
      <c r="A81" s="127" t="s">
        <v>1750</v>
      </c>
      <c r="B81" s="3"/>
    </row>
    <row r="82" spans="1:2" ht="15">
      <c r="A82" s="128" t="s">
        <v>1741</v>
      </c>
      <c r="B82" s="3">
        <v>3</v>
      </c>
    </row>
    <row r="83" spans="1:2" ht="15">
      <c r="A83" s="128" t="s">
        <v>1732</v>
      </c>
      <c r="B83" s="3">
        <v>1</v>
      </c>
    </row>
    <row r="84" spans="1:2" ht="15">
      <c r="A84" s="128" t="s">
        <v>1728</v>
      </c>
      <c r="B84" s="3">
        <v>1</v>
      </c>
    </row>
    <row r="85" spans="1:2" ht="15">
      <c r="A85" s="128" t="s">
        <v>1714</v>
      </c>
      <c r="B85" s="3">
        <v>1</v>
      </c>
    </row>
    <row r="86" spans="1:2" ht="15">
      <c r="A86" s="127" t="s">
        <v>1751</v>
      </c>
      <c r="B86" s="3"/>
    </row>
    <row r="87" spans="1:2" ht="15">
      <c r="A87" s="128" t="s">
        <v>1752</v>
      </c>
      <c r="B87" s="3">
        <v>2</v>
      </c>
    </row>
    <row r="88" spans="1:2" ht="15">
      <c r="A88" s="127" t="s">
        <v>1753</v>
      </c>
      <c r="B88" s="3"/>
    </row>
    <row r="89" spans="1:2" ht="15">
      <c r="A89" s="128" t="s">
        <v>1754</v>
      </c>
      <c r="B89" s="3">
        <v>3</v>
      </c>
    </row>
    <row r="90" spans="1:2" ht="15">
      <c r="A90" s="128" t="s">
        <v>1732</v>
      </c>
      <c r="B90" s="3">
        <v>1</v>
      </c>
    </row>
    <row r="91" spans="1:2" ht="15">
      <c r="A91" s="127" t="s">
        <v>1755</v>
      </c>
      <c r="B91" s="3"/>
    </row>
    <row r="92" spans="1:2" ht="15">
      <c r="A92" s="128" t="s">
        <v>1737</v>
      </c>
      <c r="B92" s="3">
        <v>3</v>
      </c>
    </row>
    <row r="93" spans="1:2" ht="15">
      <c r="A93" s="127" t="s">
        <v>1756</v>
      </c>
      <c r="B93" s="3"/>
    </row>
    <row r="94" spans="1:2" ht="15">
      <c r="A94" s="128" t="s">
        <v>1714</v>
      </c>
      <c r="B94" s="3">
        <v>1</v>
      </c>
    </row>
    <row r="95" spans="1:2" ht="15">
      <c r="A95" s="128" t="s">
        <v>1733</v>
      </c>
      <c r="B95" s="3">
        <v>1</v>
      </c>
    </row>
    <row r="96" spans="1:2" ht="15">
      <c r="A96" s="127" t="s">
        <v>1757</v>
      </c>
      <c r="B96" s="3"/>
    </row>
    <row r="97" spans="1:2" ht="15">
      <c r="A97" s="128" t="s">
        <v>1746</v>
      </c>
      <c r="B97" s="3">
        <v>1</v>
      </c>
    </row>
    <row r="98" spans="1:2" ht="15">
      <c r="A98" s="128" t="s">
        <v>1758</v>
      </c>
      <c r="B98" s="3">
        <v>1</v>
      </c>
    </row>
    <row r="99" spans="1:2" ht="15">
      <c r="A99" s="127" t="s">
        <v>1759</v>
      </c>
      <c r="B99" s="3"/>
    </row>
    <row r="100" spans="1:2" ht="15">
      <c r="A100" s="128" t="s">
        <v>1737</v>
      </c>
      <c r="B100" s="3">
        <v>1</v>
      </c>
    </row>
    <row r="101" spans="1:2" ht="15">
      <c r="A101" s="127" t="s">
        <v>1760</v>
      </c>
      <c r="B101" s="3"/>
    </row>
    <row r="102" spans="1:2" ht="15">
      <c r="A102" s="128" t="s">
        <v>1732</v>
      </c>
      <c r="B102" s="3">
        <v>1</v>
      </c>
    </row>
    <row r="103" spans="1:2" ht="15">
      <c r="A103" s="125" t="s">
        <v>1710</v>
      </c>
      <c r="B103"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577</v>
      </c>
      <c r="AE2" s="13" t="s">
        <v>578</v>
      </c>
      <c r="AF2" s="13" t="s">
        <v>579</v>
      </c>
      <c r="AG2" s="13" t="s">
        <v>580</v>
      </c>
      <c r="AH2" s="13" t="s">
        <v>581</v>
      </c>
      <c r="AI2" s="13" t="s">
        <v>582</v>
      </c>
      <c r="AJ2" s="13" t="s">
        <v>583</v>
      </c>
      <c r="AK2" s="13" t="s">
        <v>584</v>
      </c>
      <c r="AL2" s="13" t="s">
        <v>585</v>
      </c>
      <c r="AM2" s="13" t="s">
        <v>586</v>
      </c>
      <c r="AN2" s="13" t="s">
        <v>587</v>
      </c>
      <c r="AO2" s="13" t="s">
        <v>588</v>
      </c>
      <c r="AP2" s="13" t="s">
        <v>589</v>
      </c>
      <c r="AQ2" s="13" t="s">
        <v>590</v>
      </c>
      <c r="AR2" s="13" t="s">
        <v>591</v>
      </c>
      <c r="AS2" s="13" t="s">
        <v>192</v>
      </c>
      <c r="AT2" s="13" t="s">
        <v>592</v>
      </c>
      <c r="AU2" s="13" t="s">
        <v>593</v>
      </c>
      <c r="AV2" s="13" t="s">
        <v>594</v>
      </c>
      <c r="AW2" s="13" t="s">
        <v>595</v>
      </c>
      <c r="AX2" s="13" t="s">
        <v>596</v>
      </c>
      <c r="AY2" s="13" t="s">
        <v>597</v>
      </c>
      <c r="AZ2" s="13" t="s">
        <v>1302</v>
      </c>
      <c r="BA2" s="115" t="s">
        <v>1504</v>
      </c>
      <c r="BB2" s="115" t="s">
        <v>1510</v>
      </c>
      <c r="BC2" s="115" t="s">
        <v>1511</v>
      </c>
      <c r="BD2" s="115" t="s">
        <v>1512</v>
      </c>
      <c r="BE2" s="115" t="s">
        <v>1513</v>
      </c>
      <c r="BF2" s="115" t="s">
        <v>1517</v>
      </c>
      <c r="BG2" s="115" t="s">
        <v>1520</v>
      </c>
      <c r="BH2" s="115" t="s">
        <v>1540</v>
      </c>
      <c r="BI2" s="115" t="s">
        <v>1547</v>
      </c>
      <c r="BJ2" s="115" t="s">
        <v>1565</v>
      </c>
      <c r="BK2" s="115" t="s">
        <v>1663</v>
      </c>
      <c r="BL2" s="115" t="s">
        <v>1664</v>
      </c>
      <c r="BM2" s="115" t="s">
        <v>1665</v>
      </c>
      <c r="BN2" s="115" t="s">
        <v>1666</v>
      </c>
      <c r="BO2" s="115" t="s">
        <v>1667</v>
      </c>
      <c r="BP2" s="115" t="s">
        <v>1668</v>
      </c>
      <c r="BQ2" s="115" t="s">
        <v>1669</v>
      </c>
      <c r="BR2" s="115" t="s">
        <v>1670</v>
      </c>
      <c r="BS2" s="115" t="s">
        <v>1672</v>
      </c>
      <c r="BT2" s="3"/>
      <c r="BU2" s="3"/>
    </row>
    <row r="3" spans="1:73" ht="15" customHeight="1">
      <c r="A3" s="64" t="s">
        <v>212</v>
      </c>
      <c r="B3" s="65"/>
      <c r="C3" s="65" t="s">
        <v>64</v>
      </c>
      <c r="D3" s="66">
        <v>163.0837703211987</v>
      </c>
      <c r="E3" s="68"/>
      <c r="F3" s="100" t="s">
        <v>393</v>
      </c>
      <c r="G3" s="65"/>
      <c r="H3" s="69" t="s">
        <v>212</v>
      </c>
      <c r="I3" s="70"/>
      <c r="J3" s="70"/>
      <c r="K3" s="69" t="s">
        <v>1158</v>
      </c>
      <c r="L3" s="73">
        <v>1</v>
      </c>
      <c r="M3" s="74">
        <v>6726.09814453125</v>
      </c>
      <c r="N3" s="74">
        <v>2104.201416015625</v>
      </c>
      <c r="O3" s="75"/>
      <c r="P3" s="76"/>
      <c r="Q3" s="76"/>
      <c r="R3" s="48"/>
      <c r="S3" s="48">
        <v>1</v>
      </c>
      <c r="T3" s="48">
        <v>1</v>
      </c>
      <c r="U3" s="49">
        <v>0</v>
      </c>
      <c r="V3" s="49">
        <v>0</v>
      </c>
      <c r="W3" s="49">
        <v>0</v>
      </c>
      <c r="X3" s="49">
        <v>0.999994</v>
      </c>
      <c r="Y3" s="49">
        <v>0</v>
      </c>
      <c r="Z3" s="49" t="s">
        <v>1305</v>
      </c>
      <c r="AA3" s="71">
        <v>3</v>
      </c>
      <c r="AB3" s="71"/>
      <c r="AC3" s="72"/>
      <c r="AD3" s="78" t="s">
        <v>598</v>
      </c>
      <c r="AE3" s="78">
        <v>386</v>
      </c>
      <c r="AF3" s="78">
        <v>956</v>
      </c>
      <c r="AG3" s="78">
        <v>5259</v>
      </c>
      <c r="AH3" s="78">
        <v>692</v>
      </c>
      <c r="AI3" s="78"/>
      <c r="AJ3" s="78" t="s">
        <v>687</v>
      </c>
      <c r="AK3" s="78" t="s">
        <v>773</v>
      </c>
      <c r="AL3" s="82" t="s">
        <v>836</v>
      </c>
      <c r="AM3" s="78"/>
      <c r="AN3" s="80">
        <v>42635.36824074074</v>
      </c>
      <c r="AO3" s="82" t="s">
        <v>911</v>
      </c>
      <c r="AP3" s="78" t="b">
        <v>0</v>
      </c>
      <c r="AQ3" s="78" t="b">
        <v>0</v>
      </c>
      <c r="AR3" s="78" t="b">
        <v>0</v>
      </c>
      <c r="AS3" s="78"/>
      <c r="AT3" s="78">
        <v>134</v>
      </c>
      <c r="AU3" s="82" t="s">
        <v>990</v>
      </c>
      <c r="AV3" s="78" t="b">
        <v>0</v>
      </c>
      <c r="AW3" s="78" t="s">
        <v>1068</v>
      </c>
      <c r="AX3" s="82" t="s">
        <v>1069</v>
      </c>
      <c r="AY3" s="78" t="s">
        <v>66</v>
      </c>
      <c r="AZ3" s="78" t="str">
        <f>REPLACE(INDEX(GroupVertices[Group],MATCH(Vertices[[#This Row],[Vertex]],GroupVertices[Vertex],0)),1,1,"")</f>
        <v>5</v>
      </c>
      <c r="BA3" s="48" t="s">
        <v>349</v>
      </c>
      <c r="BB3" s="48" t="s">
        <v>349</v>
      </c>
      <c r="BC3" s="48" t="s">
        <v>367</v>
      </c>
      <c r="BD3" s="48" t="s">
        <v>367</v>
      </c>
      <c r="BE3" s="48"/>
      <c r="BF3" s="48"/>
      <c r="BG3" s="116" t="s">
        <v>1521</v>
      </c>
      <c r="BH3" s="116" t="s">
        <v>1521</v>
      </c>
      <c r="BI3" s="116" t="s">
        <v>1548</v>
      </c>
      <c r="BJ3" s="116" t="s">
        <v>1548</v>
      </c>
      <c r="BK3" s="116">
        <v>0</v>
      </c>
      <c r="BL3" s="120">
        <v>0</v>
      </c>
      <c r="BM3" s="116">
        <v>0</v>
      </c>
      <c r="BN3" s="120">
        <v>0</v>
      </c>
      <c r="BO3" s="116">
        <v>0</v>
      </c>
      <c r="BP3" s="120">
        <v>0</v>
      </c>
      <c r="BQ3" s="116">
        <v>4</v>
      </c>
      <c r="BR3" s="120">
        <v>100</v>
      </c>
      <c r="BS3" s="116">
        <v>4</v>
      </c>
      <c r="BT3" s="3"/>
      <c r="BU3" s="3"/>
    </row>
    <row r="4" spans="1:76" ht="15">
      <c r="A4" s="64" t="s">
        <v>213</v>
      </c>
      <c r="B4" s="65"/>
      <c r="C4" s="65" t="s">
        <v>64</v>
      </c>
      <c r="D4" s="66">
        <v>162.37254604791207</v>
      </c>
      <c r="E4" s="68"/>
      <c r="F4" s="100" t="s">
        <v>394</v>
      </c>
      <c r="G4" s="65"/>
      <c r="H4" s="69" t="s">
        <v>213</v>
      </c>
      <c r="I4" s="70"/>
      <c r="J4" s="70"/>
      <c r="K4" s="69" t="s">
        <v>1159</v>
      </c>
      <c r="L4" s="73">
        <v>1</v>
      </c>
      <c r="M4" s="74">
        <v>7366.0595703125</v>
      </c>
      <c r="N4" s="74">
        <v>2104.201416015625</v>
      </c>
      <c r="O4" s="75"/>
      <c r="P4" s="76"/>
      <c r="Q4" s="76"/>
      <c r="R4" s="86"/>
      <c r="S4" s="48">
        <v>1</v>
      </c>
      <c r="T4" s="48">
        <v>1</v>
      </c>
      <c r="U4" s="49">
        <v>0</v>
      </c>
      <c r="V4" s="49">
        <v>0</v>
      </c>
      <c r="W4" s="49">
        <v>0</v>
      </c>
      <c r="X4" s="49">
        <v>0.999994</v>
      </c>
      <c r="Y4" s="49">
        <v>0</v>
      </c>
      <c r="Z4" s="49" t="s">
        <v>1305</v>
      </c>
      <c r="AA4" s="71">
        <v>4</v>
      </c>
      <c r="AB4" s="71"/>
      <c r="AC4" s="72"/>
      <c r="AD4" s="78" t="s">
        <v>599</v>
      </c>
      <c r="AE4" s="78">
        <v>161</v>
      </c>
      <c r="AF4" s="78">
        <v>368</v>
      </c>
      <c r="AG4" s="78">
        <v>21686</v>
      </c>
      <c r="AH4" s="78">
        <v>13</v>
      </c>
      <c r="AI4" s="78"/>
      <c r="AJ4" s="78" t="s">
        <v>688</v>
      </c>
      <c r="AK4" s="78" t="s">
        <v>774</v>
      </c>
      <c r="AL4" s="82" t="s">
        <v>837</v>
      </c>
      <c r="AM4" s="78"/>
      <c r="AN4" s="80">
        <v>42413.52208333334</v>
      </c>
      <c r="AO4" s="82" t="s">
        <v>912</v>
      </c>
      <c r="AP4" s="78" t="b">
        <v>1</v>
      </c>
      <c r="AQ4" s="78" t="b">
        <v>0</v>
      </c>
      <c r="AR4" s="78" t="b">
        <v>0</v>
      </c>
      <c r="AS4" s="78"/>
      <c r="AT4" s="78">
        <v>65</v>
      </c>
      <c r="AU4" s="78"/>
      <c r="AV4" s="78" t="b">
        <v>0</v>
      </c>
      <c r="AW4" s="78" t="s">
        <v>1068</v>
      </c>
      <c r="AX4" s="82" t="s">
        <v>1070</v>
      </c>
      <c r="AY4" s="78" t="s">
        <v>66</v>
      </c>
      <c r="AZ4" s="78" t="str">
        <f>REPLACE(INDEX(GroupVertices[Group],MATCH(Vertices[[#This Row],[Vertex]],GroupVertices[Vertex],0)),1,1,"")</f>
        <v>5</v>
      </c>
      <c r="BA4" s="48"/>
      <c r="BB4" s="48"/>
      <c r="BC4" s="48"/>
      <c r="BD4" s="48"/>
      <c r="BE4" s="48"/>
      <c r="BF4" s="48"/>
      <c r="BG4" s="116" t="s">
        <v>1522</v>
      </c>
      <c r="BH4" s="116" t="s">
        <v>1522</v>
      </c>
      <c r="BI4" s="116" t="s">
        <v>1549</v>
      </c>
      <c r="BJ4" s="116" t="s">
        <v>1549</v>
      </c>
      <c r="BK4" s="116">
        <v>0</v>
      </c>
      <c r="BL4" s="120">
        <v>0</v>
      </c>
      <c r="BM4" s="116">
        <v>0</v>
      </c>
      <c r="BN4" s="120">
        <v>0</v>
      </c>
      <c r="BO4" s="116">
        <v>0</v>
      </c>
      <c r="BP4" s="120">
        <v>0</v>
      </c>
      <c r="BQ4" s="116">
        <v>12</v>
      </c>
      <c r="BR4" s="120">
        <v>100</v>
      </c>
      <c r="BS4" s="116">
        <v>12</v>
      </c>
      <c r="BT4" s="2"/>
      <c r="BU4" s="3"/>
      <c r="BV4" s="3"/>
      <c r="BW4" s="3"/>
      <c r="BX4" s="3"/>
    </row>
    <row r="5" spans="1:76" ht="15">
      <c r="A5" s="64" t="s">
        <v>214</v>
      </c>
      <c r="B5" s="65"/>
      <c r="C5" s="65" t="s">
        <v>64</v>
      </c>
      <c r="D5" s="66">
        <v>179.1564712454046</v>
      </c>
      <c r="E5" s="68"/>
      <c r="F5" s="100" t="s">
        <v>395</v>
      </c>
      <c r="G5" s="65"/>
      <c r="H5" s="69" t="s">
        <v>214</v>
      </c>
      <c r="I5" s="70"/>
      <c r="J5" s="70"/>
      <c r="K5" s="69" t="s">
        <v>1160</v>
      </c>
      <c r="L5" s="73">
        <v>1</v>
      </c>
      <c r="M5" s="74">
        <v>6726.09814453125</v>
      </c>
      <c r="N5" s="74">
        <v>936.6710205078125</v>
      </c>
      <c r="O5" s="75"/>
      <c r="P5" s="76"/>
      <c r="Q5" s="76"/>
      <c r="R5" s="86"/>
      <c r="S5" s="48">
        <v>1</v>
      </c>
      <c r="T5" s="48">
        <v>1</v>
      </c>
      <c r="U5" s="49">
        <v>0</v>
      </c>
      <c r="V5" s="49">
        <v>0</v>
      </c>
      <c r="W5" s="49">
        <v>0</v>
      </c>
      <c r="X5" s="49">
        <v>0.999994</v>
      </c>
      <c r="Y5" s="49">
        <v>0</v>
      </c>
      <c r="Z5" s="49" t="s">
        <v>1305</v>
      </c>
      <c r="AA5" s="71">
        <v>5</v>
      </c>
      <c r="AB5" s="71"/>
      <c r="AC5" s="72"/>
      <c r="AD5" s="78" t="s">
        <v>600</v>
      </c>
      <c r="AE5" s="78">
        <v>2835</v>
      </c>
      <c r="AF5" s="78">
        <v>14244</v>
      </c>
      <c r="AG5" s="78">
        <v>8372</v>
      </c>
      <c r="AH5" s="78">
        <v>183</v>
      </c>
      <c r="AI5" s="78"/>
      <c r="AJ5" s="78" t="s">
        <v>689</v>
      </c>
      <c r="AK5" s="78" t="s">
        <v>775</v>
      </c>
      <c r="AL5" s="82" t="s">
        <v>838</v>
      </c>
      <c r="AM5" s="78"/>
      <c r="AN5" s="80">
        <v>41343.51548611111</v>
      </c>
      <c r="AO5" s="78"/>
      <c r="AP5" s="78" t="b">
        <v>1</v>
      </c>
      <c r="AQ5" s="78" t="b">
        <v>0</v>
      </c>
      <c r="AR5" s="78" t="b">
        <v>0</v>
      </c>
      <c r="AS5" s="78"/>
      <c r="AT5" s="78">
        <v>373</v>
      </c>
      <c r="AU5" s="82" t="s">
        <v>990</v>
      </c>
      <c r="AV5" s="78" t="b">
        <v>0</v>
      </c>
      <c r="AW5" s="78" t="s">
        <v>1068</v>
      </c>
      <c r="AX5" s="82" t="s">
        <v>1071</v>
      </c>
      <c r="AY5" s="78" t="s">
        <v>66</v>
      </c>
      <c r="AZ5" s="78" t="str">
        <f>REPLACE(INDEX(GroupVertices[Group],MATCH(Vertices[[#This Row],[Vertex]],GroupVertices[Vertex],0)),1,1,"")</f>
        <v>5</v>
      </c>
      <c r="BA5" s="48" t="s">
        <v>349</v>
      </c>
      <c r="BB5" s="48" t="s">
        <v>349</v>
      </c>
      <c r="BC5" s="48" t="s">
        <v>367</v>
      </c>
      <c r="BD5" s="48" t="s">
        <v>367</v>
      </c>
      <c r="BE5" s="48"/>
      <c r="BF5" s="48"/>
      <c r="BG5" s="116" t="s">
        <v>1521</v>
      </c>
      <c r="BH5" s="116" t="s">
        <v>1521</v>
      </c>
      <c r="BI5" s="116" t="s">
        <v>1548</v>
      </c>
      <c r="BJ5" s="116" t="s">
        <v>1548</v>
      </c>
      <c r="BK5" s="116">
        <v>0</v>
      </c>
      <c r="BL5" s="120">
        <v>0</v>
      </c>
      <c r="BM5" s="116">
        <v>0</v>
      </c>
      <c r="BN5" s="120">
        <v>0</v>
      </c>
      <c r="BO5" s="116">
        <v>0</v>
      </c>
      <c r="BP5" s="120">
        <v>0</v>
      </c>
      <c r="BQ5" s="116">
        <v>4</v>
      </c>
      <c r="BR5" s="120">
        <v>100</v>
      </c>
      <c r="BS5" s="116">
        <v>4</v>
      </c>
      <c r="BT5" s="2"/>
      <c r="BU5" s="3"/>
      <c r="BV5" s="3"/>
      <c r="BW5" s="3"/>
      <c r="BX5" s="3"/>
    </row>
    <row r="6" spans="1:76" ht="15">
      <c r="A6" s="64" t="s">
        <v>215</v>
      </c>
      <c r="B6" s="65"/>
      <c r="C6" s="65" t="s">
        <v>64</v>
      </c>
      <c r="D6" s="66">
        <v>203.4384904396726</v>
      </c>
      <c r="E6" s="68"/>
      <c r="F6" s="100" t="s">
        <v>396</v>
      </c>
      <c r="G6" s="65"/>
      <c r="H6" s="69" t="s">
        <v>215</v>
      </c>
      <c r="I6" s="70"/>
      <c r="J6" s="70"/>
      <c r="K6" s="69" t="s">
        <v>1161</v>
      </c>
      <c r="L6" s="73">
        <v>1</v>
      </c>
      <c r="M6" s="74">
        <v>7366.0595703125</v>
      </c>
      <c r="N6" s="74">
        <v>3271.731689453125</v>
      </c>
      <c r="O6" s="75"/>
      <c r="P6" s="76"/>
      <c r="Q6" s="76"/>
      <c r="R6" s="86"/>
      <c r="S6" s="48">
        <v>1</v>
      </c>
      <c r="T6" s="48">
        <v>1</v>
      </c>
      <c r="U6" s="49">
        <v>0</v>
      </c>
      <c r="V6" s="49">
        <v>0</v>
      </c>
      <c r="W6" s="49">
        <v>0</v>
      </c>
      <c r="X6" s="49">
        <v>0.999994</v>
      </c>
      <c r="Y6" s="49">
        <v>0</v>
      </c>
      <c r="Z6" s="49" t="s">
        <v>1305</v>
      </c>
      <c r="AA6" s="71">
        <v>6</v>
      </c>
      <c r="AB6" s="71"/>
      <c r="AC6" s="72"/>
      <c r="AD6" s="78" t="s">
        <v>601</v>
      </c>
      <c r="AE6" s="78">
        <v>305</v>
      </c>
      <c r="AF6" s="78">
        <v>34319</v>
      </c>
      <c r="AG6" s="78">
        <v>11799</v>
      </c>
      <c r="AH6" s="78">
        <v>1776</v>
      </c>
      <c r="AI6" s="78"/>
      <c r="AJ6" s="78" t="s">
        <v>690</v>
      </c>
      <c r="AK6" s="78"/>
      <c r="AL6" s="82" t="s">
        <v>839</v>
      </c>
      <c r="AM6" s="78"/>
      <c r="AN6" s="80">
        <v>41583.868425925924</v>
      </c>
      <c r="AO6" s="82" t="s">
        <v>913</v>
      </c>
      <c r="AP6" s="78" t="b">
        <v>0</v>
      </c>
      <c r="AQ6" s="78" t="b">
        <v>0</v>
      </c>
      <c r="AR6" s="78" t="b">
        <v>0</v>
      </c>
      <c r="AS6" s="78"/>
      <c r="AT6" s="78">
        <v>813</v>
      </c>
      <c r="AU6" s="82" t="s">
        <v>990</v>
      </c>
      <c r="AV6" s="78" t="b">
        <v>0</v>
      </c>
      <c r="AW6" s="78" t="s">
        <v>1068</v>
      </c>
      <c r="AX6" s="82" t="s">
        <v>1072</v>
      </c>
      <c r="AY6" s="78" t="s">
        <v>66</v>
      </c>
      <c r="AZ6" s="78" t="str">
        <f>REPLACE(INDEX(GroupVertices[Group],MATCH(Vertices[[#This Row],[Vertex]],GroupVertices[Vertex],0)),1,1,"")</f>
        <v>5</v>
      </c>
      <c r="BA6" s="48" t="s">
        <v>349</v>
      </c>
      <c r="BB6" s="48" t="s">
        <v>349</v>
      </c>
      <c r="BC6" s="48" t="s">
        <v>367</v>
      </c>
      <c r="BD6" s="48" t="s">
        <v>367</v>
      </c>
      <c r="BE6" s="48" t="s">
        <v>374</v>
      </c>
      <c r="BF6" s="48" t="s">
        <v>374</v>
      </c>
      <c r="BG6" s="116" t="s">
        <v>1523</v>
      </c>
      <c r="BH6" s="116" t="s">
        <v>1523</v>
      </c>
      <c r="BI6" s="116" t="s">
        <v>1550</v>
      </c>
      <c r="BJ6" s="116" t="s">
        <v>1550</v>
      </c>
      <c r="BK6" s="116">
        <v>0</v>
      </c>
      <c r="BL6" s="120">
        <v>0</v>
      </c>
      <c r="BM6" s="116">
        <v>0</v>
      </c>
      <c r="BN6" s="120">
        <v>0</v>
      </c>
      <c r="BO6" s="116">
        <v>0</v>
      </c>
      <c r="BP6" s="120">
        <v>0</v>
      </c>
      <c r="BQ6" s="116">
        <v>8</v>
      </c>
      <c r="BR6" s="120">
        <v>100</v>
      </c>
      <c r="BS6" s="116">
        <v>8</v>
      </c>
      <c r="BT6" s="2"/>
      <c r="BU6" s="3"/>
      <c r="BV6" s="3"/>
      <c r="BW6" s="3"/>
      <c r="BX6" s="3"/>
    </row>
    <row r="7" spans="1:76" ht="15">
      <c r="A7" s="64" t="s">
        <v>216</v>
      </c>
      <c r="B7" s="65"/>
      <c r="C7" s="65" t="s">
        <v>64</v>
      </c>
      <c r="D7" s="66">
        <v>167.16121424169074</v>
      </c>
      <c r="E7" s="68"/>
      <c r="F7" s="100" t="s">
        <v>397</v>
      </c>
      <c r="G7" s="65"/>
      <c r="H7" s="69" t="s">
        <v>216</v>
      </c>
      <c r="I7" s="70"/>
      <c r="J7" s="70"/>
      <c r="K7" s="69" t="s">
        <v>1162</v>
      </c>
      <c r="L7" s="73">
        <v>1</v>
      </c>
      <c r="M7" s="74">
        <v>6726.09814453125</v>
      </c>
      <c r="N7" s="74">
        <v>4439.26171875</v>
      </c>
      <c r="O7" s="75"/>
      <c r="P7" s="76"/>
      <c r="Q7" s="76"/>
      <c r="R7" s="86"/>
      <c r="S7" s="48">
        <v>1</v>
      </c>
      <c r="T7" s="48">
        <v>1</v>
      </c>
      <c r="U7" s="49">
        <v>0</v>
      </c>
      <c r="V7" s="49">
        <v>0</v>
      </c>
      <c r="W7" s="49">
        <v>0</v>
      </c>
      <c r="X7" s="49">
        <v>0.999994</v>
      </c>
      <c r="Y7" s="49">
        <v>0</v>
      </c>
      <c r="Z7" s="49" t="s">
        <v>1305</v>
      </c>
      <c r="AA7" s="71">
        <v>7</v>
      </c>
      <c r="AB7" s="71"/>
      <c r="AC7" s="72"/>
      <c r="AD7" s="78" t="s">
        <v>602</v>
      </c>
      <c r="AE7" s="78">
        <v>3064</v>
      </c>
      <c r="AF7" s="78">
        <v>4327</v>
      </c>
      <c r="AG7" s="78">
        <v>107474</v>
      </c>
      <c r="AH7" s="78">
        <v>183</v>
      </c>
      <c r="AI7" s="78"/>
      <c r="AJ7" s="78" t="s">
        <v>691</v>
      </c>
      <c r="AK7" s="78" t="s">
        <v>776</v>
      </c>
      <c r="AL7" s="82" t="s">
        <v>840</v>
      </c>
      <c r="AM7" s="78"/>
      <c r="AN7" s="80">
        <v>42038.89837962963</v>
      </c>
      <c r="AO7" s="82" t="s">
        <v>914</v>
      </c>
      <c r="AP7" s="78" t="b">
        <v>0</v>
      </c>
      <c r="AQ7" s="78" t="b">
        <v>0</v>
      </c>
      <c r="AR7" s="78" t="b">
        <v>1</v>
      </c>
      <c r="AS7" s="78"/>
      <c r="AT7" s="78">
        <v>28</v>
      </c>
      <c r="AU7" s="82" t="s">
        <v>990</v>
      </c>
      <c r="AV7" s="78" t="b">
        <v>0</v>
      </c>
      <c r="AW7" s="78" t="s">
        <v>1068</v>
      </c>
      <c r="AX7" s="82" t="s">
        <v>1073</v>
      </c>
      <c r="AY7" s="78" t="s">
        <v>66</v>
      </c>
      <c r="AZ7" s="78" t="str">
        <f>REPLACE(INDEX(GroupVertices[Group],MATCH(Vertices[[#This Row],[Vertex]],GroupVertices[Vertex],0)),1,1,"")</f>
        <v>5</v>
      </c>
      <c r="BA7" s="48" t="s">
        <v>350</v>
      </c>
      <c r="BB7" s="48" t="s">
        <v>350</v>
      </c>
      <c r="BC7" s="48" t="s">
        <v>368</v>
      </c>
      <c r="BD7" s="48" t="s">
        <v>368</v>
      </c>
      <c r="BE7" s="48" t="s">
        <v>375</v>
      </c>
      <c r="BF7" s="48" t="s">
        <v>375</v>
      </c>
      <c r="BG7" s="116" t="s">
        <v>1524</v>
      </c>
      <c r="BH7" s="116" t="s">
        <v>1524</v>
      </c>
      <c r="BI7" s="116" t="s">
        <v>1551</v>
      </c>
      <c r="BJ7" s="116" t="s">
        <v>1551</v>
      </c>
      <c r="BK7" s="116">
        <v>0</v>
      </c>
      <c r="BL7" s="120">
        <v>0</v>
      </c>
      <c r="BM7" s="116">
        <v>0</v>
      </c>
      <c r="BN7" s="120">
        <v>0</v>
      </c>
      <c r="BO7" s="116">
        <v>0</v>
      </c>
      <c r="BP7" s="120">
        <v>0</v>
      </c>
      <c r="BQ7" s="116">
        <v>5</v>
      </c>
      <c r="BR7" s="120">
        <v>100</v>
      </c>
      <c r="BS7" s="116">
        <v>5</v>
      </c>
      <c r="BT7" s="2"/>
      <c r="BU7" s="3"/>
      <c r="BV7" s="3"/>
      <c r="BW7" s="3"/>
      <c r="BX7" s="3"/>
    </row>
    <row r="8" spans="1:76" ht="15">
      <c r="A8" s="64" t="s">
        <v>217</v>
      </c>
      <c r="B8" s="65"/>
      <c r="C8" s="65" t="s">
        <v>64</v>
      </c>
      <c r="D8" s="66">
        <v>162.1790156334123</v>
      </c>
      <c r="E8" s="68"/>
      <c r="F8" s="100" t="s">
        <v>398</v>
      </c>
      <c r="G8" s="65"/>
      <c r="H8" s="69" t="s">
        <v>217</v>
      </c>
      <c r="I8" s="70"/>
      <c r="J8" s="70"/>
      <c r="K8" s="69" t="s">
        <v>1163</v>
      </c>
      <c r="L8" s="73">
        <v>1</v>
      </c>
      <c r="M8" s="74">
        <v>7366.0595703125</v>
      </c>
      <c r="N8" s="74">
        <v>4439.26171875</v>
      </c>
      <c r="O8" s="75"/>
      <c r="P8" s="76"/>
      <c r="Q8" s="76"/>
      <c r="R8" s="86"/>
      <c r="S8" s="48">
        <v>1</v>
      </c>
      <c r="T8" s="48">
        <v>1</v>
      </c>
      <c r="U8" s="49">
        <v>0</v>
      </c>
      <c r="V8" s="49">
        <v>0</v>
      </c>
      <c r="W8" s="49">
        <v>0</v>
      </c>
      <c r="X8" s="49">
        <v>0.999994</v>
      </c>
      <c r="Y8" s="49">
        <v>0</v>
      </c>
      <c r="Z8" s="49" t="s">
        <v>1305</v>
      </c>
      <c r="AA8" s="71">
        <v>8</v>
      </c>
      <c r="AB8" s="71"/>
      <c r="AC8" s="72"/>
      <c r="AD8" s="78" t="s">
        <v>603</v>
      </c>
      <c r="AE8" s="78">
        <v>98</v>
      </c>
      <c r="AF8" s="78">
        <v>208</v>
      </c>
      <c r="AG8" s="78">
        <v>4681</v>
      </c>
      <c r="AH8" s="78">
        <v>62</v>
      </c>
      <c r="AI8" s="78"/>
      <c r="AJ8" s="78" t="s">
        <v>692</v>
      </c>
      <c r="AK8" s="78"/>
      <c r="AL8" s="82" t="s">
        <v>841</v>
      </c>
      <c r="AM8" s="78"/>
      <c r="AN8" s="80">
        <v>42940.543229166666</v>
      </c>
      <c r="AO8" s="82" t="s">
        <v>915</v>
      </c>
      <c r="AP8" s="78" t="b">
        <v>0</v>
      </c>
      <c r="AQ8" s="78" t="b">
        <v>0</v>
      </c>
      <c r="AR8" s="78" t="b">
        <v>0</v>
      </c>
      <c r="AS8" s="78"/>
      <c r="AT8" s="78">
        <v>6</v>
      </c>
      <c r="AU8" s="82" t="s">
        <v>990</v>
      </c>
      <c r="AV8" s="78" t="b">
        <v>0</v>
      </c>
      <c r="AW8" s="78" t="s">
        <v>1068</v>
      </c>
      <c r="AX8" s="82" t="s">
        <v>1074</v>
      </c>
      <c r="AY8" s="78" t="s">
        <v>66</v>
      </c>
      <c r="AZ8" s="78" t="str">
        <f>REPLACE(INDEX(GroupVertices[Group],MATCH(Vertices[[#This Row],[Vertex]],GroupVertices[Vertex],0)),1,1,"")</f>
        <v>5</v>
      </c>
      <c r="BA8" s="48" t="s">
        <v>351</v>
      </c>
      <c r="BB8" s="48" t="s">
        <v>351</v>
      </c>
      <c r="BC8" s="48" t="s">
        <v>369</v>
      </c>
      <c r="BD8" s="48" t="s">
        <v>369</v>
      </c>
      <c r="BE8" s="48" t="s">
        <v>376</v>
      </c>
      <c r="BF8" s="48" t="s">
        <v>376</v>
      </c>
      <c r="BG8" s="116" t="s">
        <v>1525</v>
      </c>
      <c r="BH8" s="116" t="s">
        <v>1525</v>
      </c>
      <c r="BI8" s="116" t="s">
        <v>1552</v>
      </c>
      <c r="BJ8" s="116" t="s">
        <v>1552</v>
      </c>
      <c r="BK8" s="116">
        <v>0</v>
      </c>
      <c r="BL8" s="120">
        <v>0</v>
      </c>
      <c r="BM8" s="116">
        <v>0</v>
      </c>
      <c r="BN8" s="120">
        <v>0</v>
      </c>
      <c r="BO8" s="116">
        <v>0</v>
      </c>
      <c r="BP8" s="120">
        <v>0</v>
      </c>
      <c r="BQ8" s="116">
        <v>13</v>
      </c>
      <c r="BR8" s="120">
        <v>100</v>
      </c>
      <c r="BS8" s="116">
        <v>13</v>
      </c>
      <c r="BT8" s="2"/>
      <c r="BU8" s="3"/>
      <c r="BV8" s="3"/>
      <c r="BW8" s="3"/>
      <c r="BX8" s="3"/>
    </row>
    <row r="9" spans="1:76" ht="15">
      <c r="A9" s="64" t="s">
        <v>218</v>
      </c>
      <c r="B9" s="65"/>
      <c r="C9" s="65" t="s">
        <v>64</v>
      </c>
      <c r="D9" s="66">
        <v>162.51648429369627</v>
      </c>
      <c r="E9" s="68"/>
      <c r="F9" s="100" t="s">
        <v>399</v>
      </c>
      <c r="G9" s="65"/>
      <c r="H9" s="69" t="s">
        <v>218</v>
      </c>
      <c r="I9" s="70"/>
      <c r="J9" s="70"/>
      <c r="K9" s="69" t="s">
        <v>1164</v>
      </c>
      <c r="L9" s="73">
        <v>1</v>
      </c>
      <c r="M9" s="74">
        <v>6726.09814453125</v>
      </c>
      <c r="N9" s="74">
        <v>3271.731689453125</v>
      </c>
      <c r="O9" s="75"/>
      <c r="P9" s="76"/>
      <c r="Q9" s="76"/>
      <c r="R9" s="86"/>
      <c r="S9" s="48">
        <v>1</v>
      </c>
      <c r="T9" s="48">
        <v>1</v>
      </c>
      <c r="U9" s="49">
        <v>0</v>
      </c>
      <c r="V9" s="49">
        <v>0</v>
      </c>
      <c r="W9" s="49">
        <v>0</v>
      </c>
      <c r="X9" s="49">
        <v>0.999994</v>
      </c>
      <c r="Y9" s="49">
        <v>0</v>
      </c>
      <c r="Z9" s="49" t="s">
        <v>1305</v>
      </c>
      <c r="AA9" s="71">
        <v>9</v>
      </c>
      <c r="AB9" s="71"/>
      <c r="AC9" s="72"/>
      <c r="AD9" s="78" t="s">
        <v>604</v>
      </c>
      <c r="AE9" s="78">
        <v>1776</v>
      </c>
      <c r="AF9" s="78">
        <v>487</v>
      </c>
      <c r="AG9" s="78">
        <v>2145</v>
      </c>
      <c r="AH9" s="78">
        <v>3</v>
      </c>
      <c r="AI9" s="78"/>
      <c r="AJ9" s="78" t="s">
        <v>693</v>
      </c>
      <c r="AK9" s="78"/>
      <c r="AL9" s="82" t="s">
        <v>842</v>
      </c>
      <c r="AM9" s="78"/>
      <c r="AN9" s="80">
        <v>42516.802777777775</v>
      </c>
      <c r="AO9" s="82" t="s">
        <v>916</v>
      </c>
      <c r="AP9" s="78" t="b">
        <v>1</v>
      </c>
      <c r="AQ9" s="78" t="b">
        <v>0</v>
      </c>
      <c r="AR9" s="78" t="b">
        <v>0</v>
      </c>
      <c r="AS9" s="78"/>
      <c r="AT9" s="78">
        <v>13</v>
      </c>
      <c r="AU9" s="78"/>
      <c r="AV9" s="78" t="b">
        <v>0</v>
      </c>
      <c r="AW9" s="78" t="s">
        <v>1068</v>
      </c>
      <c r="AX9" s="82" t="s">
        <v>1075</v>
      </c>
      <c r="AY9" s="78" t="s">
        <v>66</v>
      </c>
      <c r="AZ9" s="78" t="str">
        <f>REPLACE(INDEX(GroupVertices[Group],MATCH(Vertices[[#This Row],[Vertex]],GroupVertices[Vertex],0)),1,1,"")</f>
        <v>5</v>
      </c>
      <c r="BA9" s="48" t="s">
        <v>352</v>
      </c>
      <c r="BB9" s="48" t="s">
        <v>352</v>
      </c>
      <c r="BC9" s="48" t="s">
        <v>370</v>
      </c>
      <c r="BD9" s="48" t="s">
        <v>370</v>
      </c>
      <c r="BE9" s="48"/>
      <c r="BF9" s="48"/>
      <c r="BG9" s="116" t="s">
        <v>1521</v>
      </c>
      <c r="BH9" s="116" t="s">
        <v>1521</v>
      </c>
      <c r="BI9" s="116" t="s">
        <v>1548</v>
      </c>
      <c r="BJ9" s="116" t="s">
        <v>1548</v>
      </c>
      <c r="BK9" s="116">
        <v>0</v>
      </c>
      <c r="BL9" s="120">
        <v>0</v>
      </c>
      <c r="BM9" s="116">
        <v>0</v>
      </c>
      <c r="BN9" s="120">
        <v>0</v>
      </c>
      <c r="BO9" s="116">
        <v>0</v>
      </c>
      <c r="BP9" s="120">
        <v>0</v>
      </c>
      <c r="BQ9" s="116">
        <v>4</v>
      </c>
      <c r="BR9" s="120">
        <v>100</v>
      </c>
      <c r="BS9" s="116">
        <v>4</v>
      </c>
      <c r="BT9" s="2"/>
      <c r="BU9" s="3"/>
      <c r="BV9" s="3"/>
      <c r="BW9" s="3"/>
      <c r="BX9" s="3"/>
    </row>
    <row r="10" spans="1:76" ht="15">
      <c r="A10" s="64" t="s">
        <v>219</v>
      </c>
      <c r="B10" s="65"/>
      <c r="C10" s="65" t="s">
        <v>64</v>
      </c>
      <c r="D10" s="66">
        <v>210.76361662848888</v>
      </c>
      <c r="E10" s="68"/>
      <c r="F10" s="100" t="s">
        <v>400</v>
      </c>
      <c r="G10" s="65"/>
      <c r="H10" s="69" t="s">
        <v>219</v>
      </c>
      <c r="I10" s="70"/>
      <c r="J10" s="70"/>
      <c r="K10" s="69" t="s">
        <v>1165</v>
      </c>
      <c r="L10" s="73">
        <v>1335.8507255737286</v>
      </c>
      <c r="M10" s="74">
        <v>8935.18359375</v>
      </c>
      <c r="N10" s="74">
        <v>3682.567138671875</v>
      </c>
      <c r="O10" s="75"/>
      <c r="P10" s="76"/>
      <c r="Q10" s="76"/>
      <c r="R10" s="86"/>
      <c r="S10" s="48">
        <v>2</v>
      </c>
      <c r="T10" s="48">
        <v>4</v>
      </c>
      <c r="U10" s="49">
        <v>760</v>
      </c>
      <c r="V10" s="49">
        <v>0.006098</v>
      </c>
      <c r="W10" s="49">
        <v>0.009618</v>
      </c>
      <c r="X10" s="49">
        <v>2.646271</v>
      </c>
      <c r="Y10" s="49">
        <v>0</v>
      </c>
      <c r="Z10" s="49">
        <v>0</v>
      </c>
      <c r="AA10" s="71">
        <v>10</v>
      </c>
      <c r="AB10" s="71"/>
      <c r="AC10" s="72"/>
      <c r="AD10" s="78" t="s">
        <v>605</v>
      </c>
      <c r="AE10" s="78">
        <v>809</v>
      </c>
      <c r="AF10" s="78">
        <v>40375</v>
      </c>
      <c r="AG10" s="78">
        <v>17928</v>
      </c>
      <c r="AH10" s="78">
        <v>1705</v>
      </c>
      <c r="AI10" s="78"/>
      <c r="AJ10" s="78" t="s">
        <v>694</v>
      </c>
      <c r="AK10" s="78" t="s">
        <v>777</v>
      </c>
      <c r="AL10" s="82" t="s">
        <v>843</v>
      </c>
      <c r="AM10" s="78"/>
      <c r="AN10" s="80">
        <v>42278.730162037034</v>
      </c>
      <c r="AO10" s="82" t="s">
        <v>917</v>
      </c>
      <c r="AP10" s="78" t="b">
        <v>1</v>
      </c>
      <c r="AQ10" s="78" t="b">
        <v>0</v>
      </c>
      <c r="AR10" s="78" t="b">
        <v>0</v>
      </c>
      <c r="AS10" s="78"/>
      <c r="AT10" s="78">
        <v>781</v>
      </c>
      <c r="AU10" s="82" t="s">
        <v>990</v>
      </c>
      <c r="AV10" s="78" t="b">
        <v>0</v>
      </c>
      <c r="AW10" s="78" t="s">
        <v>1068</v>
      </c>
      <c r="AX10" s="82" t="s">
        <v>1076</v>
      </c>
      <c r="AY10" s="78" t="s">
        <v>66</v>
      </c>
      <c r="AZ10" s="78" t="str">
        <f>REPLACE(INDEX(GroupVertices[Group],MATCH(Vertices[[#This Row],[Vertex]],GroupVertices[Vertex],0)),1,1,"")</f>
        <v>6</v>
      </c>
      <c r="BA10" s="48" t="s">
        <v>353</v>
      </c>
      <c r="BB10" s="48" t="s">
        <v>353</v>
      </c>
      <c r="BC10" s="48" t="s">
        <v>371</v>
      </c>
      <c r="BD10" s="48" t="s">
        <v>371</v>
      </c>
      <c r="BE10" s="48" t="s">
        <v>377</v>
      </c>
      <c r="BF10" s="48" t="s">
        <v>377</v>
      </c>
      <c r="BG10" s="116" t="s">
        <v>1411</v>
      </c>
      <c r="BH10" s="116" t="s">
        <v>1411</v>
      </c>
      <c r="BI10" s="116" t="s">
        <v>1458</v>
      </c>
      <c r="BJ10" s="116" t="s">
        <v>1458</v>
      </c>
      <c r="BK10" s="116">
        <v>0</v>
      </c>
      <c r="BL10" s="120">
        <v>0</v>
      </c>
      <c r="BM10" s="116">
        <v>0</v>
      </c>
      <c r="BN10" s="120">
        <v>0</v>
      </c>
      <c r="BO10" s="116">
        <v>0</v>
      </c>
      <c r="BP10" s="120">
        <v>0</v>
      </c>
      <c r="BQ10" s="116">
        <v>24</v>
      </c>
      <c r="BR10" s="120">
        <v>100</v>
      </c>
      <c r="BS10" s="116">
        <v>24</v>
      </c>
      <c r="BT10" s="2"/>
      <c r="BU10" s="3"/>
      <c r="BV10" s="3"/>
      <c r="BW10" s="3"/>
      <c r="BX10" s="3"/>
    </row>
    <row r="11" spans="1:76" ht="15">
      <c r="A11" s="64" t="s">
        <v>237</v>
      </c>
      <c r="B11" s="65"/>
      <c r="C11" s="65" t="s">
        <v>64</v>
      </c>
      <c r="D11" s="66">
        <v>162.38827039409017</v>
      </c>
      <c r="E11" s="68"/>
      <c r="F11" s="100" t="s">
        <v>1004</v>
      </c>
      <c r="G11" s="65"/>
      <c r="H11" s="69" t="s">
        <v>237</v>
      </c>
      <c r="I11" s="70"/>
      <c r="J11" s="70"/>
      <c r="K11" s="69" t="s">
        <v>1166</v>
      </c>
      <c r="L11" s="73">
        <v>1</v>
      </c>
      <c r="M11" s="74">
        <v>8583.5029296875</v>
      </c>
      <c r="N11" s="74">
        <v>2364.469482421875</v>
      </c>
      <c r="O11" s="75"/>
      <c r="P11" s="76"/>
      <c r="Q11" s="76"/>
      <c r="R11" s="86"/>
      <c r="S11" s="48">
        <v>1</v>
      </c>
      <c r="T11" s="48">
        <v>0</v>
      </c>
      <c r="U11" s="49">
        <v>0</v>
      </c>
      <c r="V11" s="49">
        <v>0.004132</v>
      </c>
      <c r="W11" s="49">
        <v>0.000982</v>
      </c>
      <c r="X11" s="49">
        <v>0.524888</v>
      </c>
      <c r="Y11" s="49">
        <v>0</v>
      </c>
      <c r="Z11" s="49">
        <v>0</v>
      </c>
      <c r="AA11" s="71">
        <v>11</v>
      </c>
      <c r="AB11" s="71"/>
      <c r="AC11" s="72"/>
      <c r="AD11" s="78" t="s">
        <v>606</v>
      </c>
      <c r="AE11" s="78">
        <v>502</v>
      </c>
      <c r="AF11" s="78">
        <v>381</v>
      </c>
      <c r="AG11" s="78">
        <v>1664</v>
      </c>
      <c r="AH11" s="78">
        <v>6561</v>
      </c>
      <c r="AI11" s="78"/>
      <c r="AJ11" s="78" t="s">
        <v>695</v>
      </c>
      <c r="AK11" s="78" t="s">
        <v>778</v>
      </c>
      <c r="AL11" s="78"/>
      <c r="AM11" s="78"/>
      <c r="AN11" s="80">
        <v>40322.777916666666</v>
      </c>
      <c r="AO11" s="82" t="s">
        <v>918</v>
      </c>
      <c r="AP11" s="78" t="b">
        <v>0</v>
      </c>
      <c r="AQ11" s="78" t="b">
        <v>0</v>
      </c>
      <c r="AR11" s="78" t="b">
        <v>1</v>
      </c>
      <c r="AS11" s="78" t="s">
        <v>560</v>
      </c>
      <c r="AT11" s="78">
        <v>5</v>
      </c>
      <c r="AU11" s="82" t="s">
        <v>991</v>
      </c>
      <c r="AV11" s="78" t="b">
        <v>0</v>
      </c>
      <c r="AW11" s="78" t="s">
        <v>1068</v>
      </c>
      <c r="AX11" s="82" t="s">
        <v>1077</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238</v>
      </c>
      <c r="B12" s="65"/>
      <c r="C12" s="65" t="s">
        <v>64</v>
      </c>
      <c r="D12" s="66">
        <v>169.45213052333176</v>
      </c>
      <c r="E12" s="68"/>
      <c r="F12" s="100" t="s">
        <v>1005</v>
      </c>
      <c r="G12" s="65"/>
      <c r="H12" s="69" t="s">
        <v>238</v>
      </c>
      <c r="I12" s="70"/>
      <c r="J12" s="70"/>
      <c r="K12" s="69" t="s">
        <v>1167</v>
      </c>
      <c r="L12" s="73">
        <v>1</v>
      </c>
      <c r="M12" s="74">
        <v>9804.087890625</v>
      </c>
      <c r="N12" s="74">
        <v>4474.873046875</v>
      </c>
      <c r="O12" s="75"/>
      <c r="P12" s="76"/>
      <c r="Q12" s="76"/>
      <c r="R12" s="86"/>
      <c r="S12" s="48">
        <v>1</v>
      </c>
      <c r="T12" s="48">
        <v>0</v>
      </c>
      <c r="U12" s="49">
        <v>0</v>
      </c>
      <c r="V12" s="49">
        <v>0.004132</v>
      </c>
      <c r="W12" s="49">
        <v>0.000982</v>
      </c>
      <c r="X12" s="49">
        <v>0.524888</v>
      </c>
      <c r="Y12" s="49">
        <v>0</v>
      </c>
      <c r="Z12" s="49">
        <v>0</v>
      </c>
      <c r="AA12" s="71">
        <v>12</v>
      </c>
      <c r="AB12" s="71"/>
      <c r="AC12" s="72"/>
      <c r="AD12" s="78" t="s">
        <v>607</v>
      </c>
      <c r="AE12" s="78">
        <v>1341</v>
      </c>
      <c r="AF12" s="78">
        <v>6221</v>
      </c>
      <c r="AG12" s="78">
        <v>4066</v>
      </c>
      <c r="AH12" s="78">
        <v>9460</v>
      </c>
      <c r="AI12" s="78"/>
      <c r="AJ12" s="78" t="s">
        <v>696</v>
      </c>
      <c r="AK12" s="78" t="s">
        <v>779</v>
      </c>
      <c r="AL12" s="82" t="s">
        <v>844</v>
      </c>
      <c r="AM12" s="78"/>
      <c r="AN12" s="80">
        <v>41308.1372337963</v>
      </c>
      <c r="AO12" s="82" t="s">
        <v>919</v>
      </c>
      <c r="AP12" s="78" t="b">
        <v>0</v>
      </c>
      <c r="AQ12" s="78" t="b">
        <v>0</v>
      </c>
      <c r="AR12" s="78" t="b">
        <v>1</v>
      </c>
      <c r="AS12" s="78"/>
      <c r="AT12" s="78">
        <v>252</v>
      </c>
      <c r="AU12" s="82" t="s">
        <v>990</v>
      </c>
      <c r="AV12" s="78" t="b">
        <v>0</v>
      </c>
      <c r="AW12" s="78" t="s">
        <v>1068</v>
      </c>
      <c r="AX12" s="82" t="s">
        <v>1078</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239</v>
      </c>
      <c r="B13" s="65"/>
      <c r="C13" s="65" t="s">
        <v>64</v>
      </c>
      <c r="D13" s="66">
        <v>296.35607113628396</v>
      </c>
      <c r="E13" s="68"/>
      <c r="F13" s="100" t="s">
        <v>1006</v>
      </c>
      <c r="G13" s="65"/>
      <c r="H13" s="69" t="s">
        <v>239</v>
      </c>
      <c r="I13" s="70"/>
      <c r="J13" s="70"/>
      <c r="K13" s="69" t="s">
        <v>1168</v>
      </c>
      <c r="L13" s="73">
        <v>1</v>
      </c>
      <c r="M13" s="74">
        <v>9772.0556640625</v>
      </c>
      <c r="N13" s="74">
        <v>2831.7998046875</v>
      </c>
      <c r="O13" s="75"/>
      <c r="P13" s="76"/>
      <c r="Q13" s="76"/>
      <c r="R13" s="86"/>
      <c r="S13" s="48">
        <v>1</v>
      </c>
      <c r="T13" s="48">
        <v>0</v>
      </c>
      <c r="U13" s="49">
        <v>0</v>
      </c>
      <c r="V13" s="49">
        <v>0.004132</v>
      </c>
      <c r="W13" s="49">
        <v>0.000982</v>
      </c>
      <c r="X13" s="49">
        <v>0.524888</v>
      </c>
      <c r="Y13" s="49">
        <v>0</v>
      </c>
      <c r="Z13" s="49">
        <v>0</v>
      </c>
      <c r="AA13" s="71">
        <v>13</v>
      </c>
      <c r="AB13" s="71"/>
      <c r="AC13" s="72"/>
      <c r="AD13" s="78" t="s">
        <v>608</v>
      </c>
      <c r="AE13" s="78">
        <v>583</v>
      </c>
      <c r="AF13" s="78">
        <v>111138</v>
      </c>
      <c r="AG13" s="78">
        <v>2386</v>
      </c>
      <c r="AH13" s="78">
        <v>2941</v>
      </c>
      <c r="AI13" s="78"/>
      <c r="AJ13" s="78" t="s">
        <v>697</v>
      </c>
      <c r="AK13" s="78"/>
      <c r="AL13" s="82" t="s">
        <v>845</v>
      </c>
      <c r="AM13" s="78"/>
      <c r="AN13" s="80">
        <v>42623.807280092595</v>
      </c>
      <c r="AO13" s="82" t="s">
        <v>920</v>
      </c>
      <c r="AP13" s="78" t="b">
        <v>0</v>
      </c>
      <c r="AQ13" s="78" t="b">
        <v>0</v>
      </c>
      <c r="AR13" s="78" t="b">
        <v>1</v>
      </c>
      <c r="AS13" s="78"/>
      <c r="AT13" s="78">
        <v>1481</v>
      </c>
      <c r="AU13" s="82" t="s">
        <v>990</v>
      </c>
      <c r="AV13" s="78" t="b">
        <v>1</v>
      </c>
      <c r="AW13" s="78" t="s">
        <v>1068</v>
      </c>
      <c r="AX13" s="82" t="s">
        <v>1079</v>
      </c>
      <c r="AY13" s="78" t="s">
        <v>65</v>
      </c>
      <c r="AZ13" s="78" t="str">
        <f>REPLACE(INDEX(GroupVertices[Group],MATCH(Vertices[[#This Row],[Vertex]],GroupVertices[Vertex],0)),1,1,"")</f>
        <v>6</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220</v>
      </c>
      <c r="B14" s="65"/>
      <c r="C14" s="65" t="s">
        <v>64</v>
      </c>
      <c r="D14" s="66">
        <v>163.91353197336647</v>
      </c>
      <c r="E14" s="68"/>
      <c r="F14" s="100" t="s">
        <v>401</v>
      </c>
      <c r="G14" s="65"/>
      <c r="H14" s="69" t="s">
        <v>220</v>
      </c>
      <c r="I14" s="70"/>
      <c r="J14" s="70"/>
      <c r="K14" s="69" t="s">
        <v>1169</v>
      </c>
      <c r="L14" s="73">
        <v>1</v>
      </c>
      <c r="M14" s="74">
        <v>7880.953125</v>
      </c>
      <c r="N14" s="74">
        <v>3718.683349609375</v>
      </c>
      <c r="O14" s="75"/>
      <c r="P14" s="76"/>
      <c r="Q14" s="76"/>
      <c r="R14" s="86"/>
      <c r="S14" s="48">
        <v>0</v>
      </c>
      <c r="T14" s="48">
        <v>1</v>
      </c>
      <c r="U14" s="49">
        <v>0</v>
      </c>
      <c r="V14" s="49">
        <v>0.004132</v>
      </c>
      <c r="W14" s="49">
        <v>0.000982</v>
      </c>
      <c r="X14" s="49">
        <v>0.524888</v>
      </c>
      <c r="Y14" s="49">
        <v>0</v>
      </c>
      <c r="Z14" s="49">
        <v>0</v>
      </c>
      <c r="AA14" s="71">
        <v>14</v>
      </c>
      <c r="AB14" s="71"/>
      <c r="AC14" s="72"/>
      <c r="AD14" s="78" t="s">
        <v>609</v>
      </c>
      <c r="AE14" s="78">
        <v>374</v>
      </c>
      <c r="AF14" s="78">
        <v>1642</v>
      </c>
      <c r="AG14" s="78">
        <v>59548</v>
      </c>
      <c r="AH14" s="78">
        <v>47518</v>
      </c>
      <c r="AI14" s="78"/>
      <c r="AJ14" s="78" t="s">
        <v>698</v>
      </c>
      <c r="AK14" s="78" t="s">
        <v>780</v>
      </c>
      <c r="AL14" s="78"/>
      <c r="AM14" s="78"/>
      <c r="AN14" s="80">
        <v>43134.22603009259</v>
      </c>
      <c r="AO14" s="82" t="s">
        <v>921</v>
      </c>
      <c r="AP14" s="78" t="b">
        <v>0</v>
      </c>
      <c r="AQ14" s="78" t="b">
        <v>0</v>
      </c>
      <c r="AR14" s="78" t="b">
        <v>0</v>
      </c>
      <c r="AS14" s="78"/>
      <c r="AT14" s="78">
        <v>15</v>
      </c>
      <c r="AU14" s="82" t="s">
        <v>990</v>
      </c>
      <c r="AV14" s="78" t="b">
        <v>0</v>
      </c>
      <c r="AW14" s="78" t="s">
        <v>1068</v>
      </c>
      <c r="AX14" s="82" t="s">
        <v>1080</v>
      </c>
      <c r="AY14" s="78" t="s">
        <v>66</v>
      </c>
      <c r="AZ14" s="78" t="str">
        <f>REPLACE(INDEX(GroupVertices[Group],MATCH(Vertices[[#This Row],[Vertex]],GroupVertices[Vertex],0)),1,1,"")</f>
        <v>6</v>
      </c>
      <c r="BA14" s="48"/>
      <c r="BB14" s="48"/>
      <c r="BC14" s="48"/>
      <c r="BD14" s="48"/>
      <c r="BE14" s="48" t="s">
        <v>378</v>
      </c>
      <c r="BF14" s="48" t="s">
        <v>378</v>
      </c>
      <c r="BG14" s="116" t="s">
        <v>1526</v>
      </c>
      <c r="BH14" s="116" t="s">
        <v>1526</v>
      </c>
      <c r="BI14" s="116" t="s">
        <v>1553</v>
      </c>
      <c r="BJ14" s="116" t="s">
        <v>1553</v>
      </c>
      <c r="BK14" s="116">
        <v>0</v>
      </c>
      <c r="BL14" s="120">
        <v>0</v>
      </c>
      <c r="BM14" s="116">
        <v>0</v>
      </c>
      <c r="BN14" s="120">
        <v>0</v>
      </c>
      <c r="BO14" s="116">
        <v>0</v>
      </c>
      <c r="BP14" s="120">
        <v>0</v>
      </c>
      <c r="BQ14" s="116">
        <v>20</v>
      </c>
      <c r="BR14" s="120">
        <v>100</v>
      </c>
      <c r="BS14" s="116">
        <v>20</v>
      </c>
      <c r="BT14" s="2"/>
      <c r="BU14" s="3"/>
      <c r="BV14" s="3"/>
      <c r="BW14" s="3"/>
      <c r="BX14" s="3"/>
    </row>
    <row r="15" spans="1:76" ht="15">
      <c r="A15" s="64" t="s">
        <v>226</v>
      </c>
      <c r="B15" s="65"/>
      <c r="C15" s="65" t="s">
        <v>64</v>
      </c>
      <c r="D15" s="66">
        <v>165.18115618833997</v>
      </c>
      <c r="E15" s="68"/>
      <c r="F15" s="100" t="s">
        <v>407</v>
      </c>
      <c r="G15" s="65"/>
      <c r="H15" s="69" t="s">
        <v>226</v>
      </c>
      <c r="I15" s="70"/>
      <c r="J15" s="70"/>
      <c r="K15" s="69" t="s">
        <v>1170</v>
      </c>
      <c r="L15" s="73">
        <v>9999</v>
      </c>
      <c r="M15" s="74">
        <v>2338.05908203125</v>
      </c>
      <c r="N15" s="74">
        <v>4983.75048828125</v>
      </c>
      <c r="O15" s="75"/>
      <c r="P15" s="76"/>
      <c r="Q15" s="76"/>
      <c r="R15" s="86"/>
      <c r="S15" s="48">
        <v>13</v>
      </c>
      <c r="T15" s="48">
        <v>57</v>
      </c>
      <c r="U15" s="49">
        <v>5692.381818</v>
      </c>
      <c r="V15" s="49">
        <v>0.010417</v>
      </c>
      <c r="W15" s="49">
        <v>0.089251</v>
      </c>
      <c r="X15" s="49">
        <v>19.365757</v>
      </c>
      <c r="Y15" s="49">
        <v>0.013220518244315178</v>
      </c>
      <c r="Z15" s="49">
        <v>0.12903225806451613</v>
      </c>
      <c r="AA15" s="71">
        <v>15</v>
      </c>
      <c r="AB15" s="71"/>
      <c r="AC15" s="72"/>
      <c r="AD15" s="78" t="s">
        <v>610</v>
      </c>
      <c r="AE15" s="78">
        <v>85</v>
      </c>
      <c r="AF15" s="78">
        <v>2690</v>
      </c>
      <c r="AG15" s="78">
        <v>217</v>
      </c>
      <c r="AH15" s="78">
        <v>857</v>
      </c>
      <c r="AI15" s="78"/>
      <c r="AJ15" s="78" t="s">
        <v>699</v>
      </c>
      <c r="AK15" s="78"/>
      <c r="AL15" s="82" t="s">
        <v>846</v>
      </c>
      <c r="AM15" s="78"/>
      <c r="AN15" s="80">
        <v>41626.26052083333</v>
      </c>
      <c r="AO15" s="82" t="s">
        <v>922</v>
      </c>
      <c r="AP15" s="78" t="b">
        <v>1</v>
      </c>
      <c r="AQ15" s="78" t="b">
        <v>0</v>
      </c>
      <c r="AR15" s="78" t="b">
        <v>0</v>
      </c>
      <c r="AS15" s="78"/>
      <c r="AT15" s="78">
        <v>130</v>
      </c>
      <c r="AU15" s="82" t="s">
        <v>990</v>
      </c>
      <c r="AV15" s="78" t="b">
        <v>0</v>
      </c>
      <c r="AW15" s="78" t="s">
        <v>1068</v>
      </c>
      <c r="AX15" s="82" t="s">
        <v>1081</v>
      </c>
      <c r="AY15" s="78" t="s">
        <v>66</v>
      </c>
      <c r="AZ15" s="78" t="str">
        <f>REPLACE(INDEX(GroupVertices[Group],MATCH(Vertices[[#This Row],[Vertex]],GroupVertices[Vertex],0)),1,1,"")</f>
        <v>1</v>
      </c>
      <c r="BA15" s="48" t="s">
        <v>1505</v>
      </c>
      <c r="BB15" s="48" t="s">
        <v>1505</v>
      </c>
      <c r="BC15" s="48" t="s">
        <v>372</v>
      </c>
      <c r="BD15" s="48" t="s">
        <v>372</v>
      </c>
      <c r="BE15" s="48" t="s">
        <v>1514</v>
      </c>
      <c r="BF15" s="48" t="s">
        <v>1514</v>
      </c>
      <c r="BG15" s="116" t="s">
        <v>1527</v>
      </c>
      <c r="BH15" s="116" t="s">
        <v>1541</v>
      </c>
      <c r="BI15" s="116" t="s">
        <v>1554</v>
      </c>
      <c r="BJ15" s="116" t="s">
        <v>1566</v>
      </c>
      <c r="BK15" s="116">
        <v>10</v>
      </c>
      <c r="BL15" s="120">
        <v>2.949852507374631</v>
      </c>
      <c r="BM15" s="116">
        <v>2</v>
      </c>
      <c r="BN15" s="120">
        <v>0.5899705014749262</v>
      </c>
      <c r="BO15" s="116">
        <v>0</v>
      </c>
      <c r="BP15" s="120">
        <v>0</v>
      </c>
      <c r="BQ15" s="116">
        <v>327</v>
      </c>
      <c r="BR15" s="120">
        <v>96.46017699115045</v>
      </c>
      <c r="BS15" s="116">
        <v>339</v>
      </c>
      <c r="BT15" s="2"/>
      <c r="BU15" s="3"/>
      <c r="BV15" s="3"/>
      <c r="BW15" s="3"/>
      <c r="BX15" s="3"/>
    </row>
    <row r="16" spans="1:76" ht="15">
      <c r="A16" s="64" t="s">
        <v>221</v>
      </c>
      <c r="B16" s="65"/>
      <c r="C16" s="65" t="s">
        <v>64</v>
      </c>
      <c r="D16" s="66">
        <v>162.7753312230897</v>
      </c>
      <c r="E16" s="68"/>
      <c r="F16" s="100" t="s">
        <v>402</v>
      </c>
      <c r="G16" s="65"/>
      <c r="H16" s="69" t="s">
        <v>221</v>
      </c>
      <c r="I16" s="70"/>
      <c r="J16" s="70"/>
      <c r="K16" s="69" t="s">
        <v>1171</v>
      </c>
      <c r="L16" s="73">
        <v>1</v>
      </c>
      <c r="M16" s="74">
        <v>8635.3828125</v>
      </c>
      <c r="N16" s="74">
        <v>5023.02685546875</v>
      </c>
      <c r="O16" s="75"/>
      <c r="P16" s="76"/>
      <c r="Q16" s="76"/>
      <c r="R16" s="86"/>
      <c r="S16" s="48">
        <v>0</v>
      </c>
      <c r="T16" s="48">
        <v>1</v>
      </c>
      <c r="U16" s="49">
        <v>0</v>
      </c>
      <c r="V16" s="49">
        <v>0.004132</v>
      </c>
      <c r="W16" s="49">
        <v>0.000982</v>
      </c>
      <c r="X16" s="49">
        <v>0.524888</v>
      </c>
      <c r="Y16" s="49">
        <v>0</v>
      </c>
      <c r="Z16" s="49">
        <v>0</v>
      </c>
      <c r="AA16" s="71">
        <v>16</v>
      </c>
      <c r="AB16" s="71"/>
      <c r="AC16" s="72"/>
      <c r="AD16" s="78" t="s">
        <v>611</v>
      </c>
      <c r="AE16" s="78">
        <v>851</v>
      </c>
      <c r="AF16" s="78">
        <v>701</v>
      </c>
      <c r="AG16" s="78">
        <v>52398</v>
      </c>
      <c r="AH16" s="78">
        <v>34341</v>
      </c>
      <c r="AI16" s="78"/>
      <c r="AJ16" s="78"/>
      <c r="AK16" s="78"/>
      <c r="AL16" s="78"/>
      <c r="AM16" s="78"/>
      <c r="AN16" s="80">
        <v>41165.422638888886</v>
      </c>
      <c r="AO16" s="82" t="s">
        <v>923</v>
      </c>
      <c r="AP16" s="78" t="b">
        <v>0</v>
      </c>
      <c r="AQ16" s="78" t="b">
        <v>0</v>
      </c>
      <c r="AR16" s="78" t="b">
        <v>0</v>
      </c>
      <c r="AS16" s="78"/>
      <c r="AT16" s="78">
        <v>40</v>
      </c>
      <c r="AU16" s="82" t="s">
        <v>992</v>
      </c>
      <c r="AV16" s="78" t="b">
        <v>0</v>
      </c>
      <c r="AW16" s="78" t="s">
        <v>1068</v>
      </c>
      <c r="AX16" s="82" t="s">
        <v>1082</v>
      </c>
      <c r="AY16" s="78" t="s">
        <v>66</v>
      </c>
      <c r="AZ16" s="78" t="str">
        <f>REPLACE(INDEX(GroupVertices[Group],MATCH(Vertices[[#This Row],[Vertex]],GroupVertices[Vertex],0)),1,1,"")</f>
        <v>6</v>
      </c>
      <c r="BA16" s="48"/>
      <c r="BB16" s="48"/>
      <c r="BC16" s="48"/>
      <c r="BD16" s="48"/>
      <c r="BE16" s="48" t="s">
        <v>378</v>
      </c>
      <c r="BF16" s="48" t="s">
        <v>378</v>
      </c>
      <c r="BG16" s="116" t="s">
        <v>1526</v>
      </c>
      <c r="BH16" s="116" t="s">
        <v>1526</v>
      </c>
      <c r="BI16" s="116" t="s">
        <v>1553</v>
      </c>
      <c r="BJ16" s="116" t="s">
        <v>1553</v>
      </c>
      <c r="BK16" s="116">
        <v>0</v>
      </c>
      <c r="BL16" s="120">
        <v>0</v>
      </c>
      <c r="BM16" s="116">
        <v>0</v>
      </c>
      <c r="BN16" s="120">
        <v>0</v>
      </c>
      <c r="BO16" s="116">
        <v>0</v>
      </c>
      <c r="BP16" s="120">
        <v>0</v>
      </c>
      <c r="BQ16" s="116">
        <v>20</v>
      </c>
      <c r="BR16" s="120">
        <v>100</v>
      </c>
      <c r="BS16" s="116">
        <v>20</v>
      </c>
      <c r="BT16" s="2"/>
      <c r="BU16" s="3"/>
      <c r="BV16" s="3"/>
      <c r="BW16" s="3"/>
      <c r="BX16" s="3"/>
    </row>
    <row r="17" spans="1:76" ht="15">
      <c r="A17" s="64" t="s">
        <v>222</v>
      </c>
      <c r="B17" s="65"/>
      <c r="C17" s="65" t="s">
        <v>64</v>
      </c>
      <c r="D17" s="66">
        <v>162.0774121657999</v>
      </c>
      <c r="E17" s="68"/>
      <c r="F17" s="100" t="s">
        <v>403</v>
      </c>
      <c r="G17" s="65"/>
      <c r="H17" s="69" t="s">
        <v>222</v>
      </c>
      <c r="I17" s="70"/>
      <c r="J17" s="70"/>
      <c r="K17" s="69" t="s">
        <v>1172</v>
      </c>
      <c r="L17" s="73">
        <v>1</v>
      </c>
      <c r="M17" s="74">
        <v>2185.06640625</v>
      </c>
      <c r="N17" s="74">
        <v>8071.666015625</v>
      </c>
      <c r="O17" s="75"/>
      <c r="P17" s="76"/>
      <c r="Q17" s="76"/>
      <c r="R17" s="86"/>
      <c r="S17" s="48">
        <v>0</v>
      </c>
      <c r="T17" s="48">
        <v>1</v>
      </c>
      <c r="U17" s="49">
        <v>0</v>
      </c>
      <c r="V17" s="49">
        <v>0.005747</v>
      </c>
      <c r="W17" s="49">
        <v>0.009116</v>
      </c>
      <c r="X17" s="49">
        <v>0.415498</v>
      </c>
      <c r="Y17" s="49">
        <v>0</v>
      </c>
      <c r="Z17" s="49">
        <v>0</v>
      </c>
      <c r="AA17" s="71">
        <v>17</v>
      </c>
      <c r="AB17" s="71"/>
      <c r="AC17" s="72"/>
      <c r="AD17" s="78" t="s">
        <v>612</v>
      </c>
      <c r="AE17" s="78">
        <v>569</v>
      </c>
      <c r="AF17" s="78">
        <v>124</v>
      </c>
      <c r="AG17" s="78">
        <v>1520</v>
      </c>
      <c r="AH17" s="78">
        <v>213</v>
      </c>
      <c r="AI17" s="78"/>
      <c r="AJ17" s="78" t="s">
        <v>700</v>
      </c>
      <c r="AK17" s="78" t="s">
        <v>781</v>
      </c>
      <c r="AL17" s="78"/>
      <c r="AM17" s="78"/>
      <c r="AN17" s="80">
        <v>39510.87700231482</v>
      </c>
      <c r="AO17" s="82" t="s">
        <v>924</v>
      </c>
      <c r="AP17" s="78" t="b">
        <v>0</v>
      </c>
      <c r="AQ17" s="78" t="b">
        <v>0</v>
      </c>
      <c r="AR17" s="78" t="b">
        <v>0</v>
      </c>
      <c r="AS17" s="78"/>
      <c r="AT17" s="78">
        <v>137</v>
      </c>
      <c r="AU17" s="82" t="s">
        <v>990</v>
      </c>
      <c r="AV17" s="78" t="b">
        <v>0</v>
      </c>
      <c r="AW17" s="78" t="s">
        <v>1068</v>
      </c>
      <c r="AX17" s="82" t="s">
        <v>1083</v>
      </c>
      <c r="AY17" s="78" t="s">
        <v>66</v>
      </c>
      <c r="AZ17" s="78" t="str">
        <f>REPLACE(INDEX(GroupVertices[Group],MATCH(Vertices[[#This Row],[Vertex]],GroupVertices[Vertex],0)),1,1,"")</f>
        <v>1</v>
      </c>
      <c r="BA17" s="48" t="s">
        <v>354</v>
      </c>
      <c r="BB17" s="48" t="s">
        <v>354</v>
      </c>
      <c r="BC17" s="48" t="s">
        <v>372</v>
      </c>
      <c r="BD17" s="48" t="s">
        <v>372</v>
      </c>
      <c r="BE17" s="48" t="s">
        <v>379</v>
      </c>
      <c r="BF17" s="48" t="s">
        <v>379</v>
      </c>
      <c r="BG17" s="116" t="s">
        <v>1528</v>
      </c>
      <c r="BH17" s="116" t="s">
        <v>1528</v>
      </c>
      <c r="BI17" s="116" t="s">
        <v>1456</v>
      </c>
      <c r="BJ17" s="116" t="s">
        <v>1456</v>
      </c>
      <c r="BK17" s="116">
        <v>1</v>
      </c>
      <c r="BL17" s="120">
        <v>6.25</v>
      </c>
      <c r="BM17" s="116">
        <v>0</v>
      </c>
      <c r="BN17" s="120">
        <v>0</v>
      </c>
      <c r="BO17" s="116">
        <v>0</v>
      </c>
      <c r="BP17" s="120">
        <v>0</v>
      </c>
      <c r="BQ17" s="116">
        <v>15</v>
      </c>
      <c r="BR17" s="120">
        <v>93.75</v>
      </c>
      <c r="BS17" s="116">
        <v>16</v>
      </c>
      <c r="BT17" s="2"/>
      <c r="BU17" s="3"/>
      <c r="BV17" s="3"/>
      <c r="BW17" s="3"/>
      <c r="BX17" s="3"/>
    </row>
    <row r="18" spans="1:76" ht="15">
      <c r="A18" s="64" t="s">
        <v>223</v>
      </c>
      <c r="B18" s="65"/>
      <c r="C18" s="65" t="s">
        <v>64</v>
      </c>
      <c r="D18" s="66">
        <v>162.46931125516195</v>
      </c>
      <c r="E18" s="68"/>
      <c r="F18" s="100" t="s">
        <v>404</v>
      </c>
      <c r="G18" s="65"/>
      <c r="H18" s="69" t="s">
        <v>223</v>
      </c>
      <c r="I18" s="70"/>
      <c r="J18" s="70"/>
      <c r="K18" s="69" t="s">
        <v>1173</v>
      </c>
      <c r="L18" s="73">
        <v>274.9956752493443</v>
      </c>
      <c r="M18" s="74">
        <v>8313.0087890625</v>
      </c>
      <c r="N18" s="74">
        <v>767.5703125</v>
      </c>
      <c r="O18" s="75"/>
      <c r="P18" s="76"/>
      <c r="Q18" s="76"/>
      <c r="R18" s="86"/>
      <c r="S18" s="48">
        <v>2</v>
      </c>
      <c r="T18" s="48">
        <v>2</v>
      </c>
      <c r="U18" s="49">
        <v>156</v>
      </c>
      <c r="V18" s="49">
        <v>0.005814</v>
      </c>
      <c r="W18" s="49">
        <v>0.010273</v>
      </c>
      <c r="X18" s="49">
        <v>1.14115</v>
      </c>
      <c r="Y18" s="49">
        <v>0</v>
      </c>
      <c r="Z18" s="49">
        <v>0</v>
      </c>
      <c r="AA18" s="71">
        <v>18</v>
      </c>
      <c r="AB18" s="71"/>
      <c r="AC18" s="72"/>
      <c r="AD18" s="78" t="s">
        <v>613</v>
      </c>
      <c r="AE18" s="78">
        <v>1040</v>
      </c>
      <c r="AF18" s="78">
        <v>448</v>
      </c>
      <c r="AG18" s="78">
        <v>5338</v>
      </c>
      <c r="AH18" s="78">
        <v>3336</v>
      </c>
      <c r="AI18" s="78"/>
      <c r="AJ18" s="78" t="s">
        <v>701</v>
      </c>
      <c r="AK18" s="78" t="s">
        <v>782</v>
      </c>
      <c r="AL18" s="82" t="s">
        <v>847</v>
      </c>
      <c r="AM18" s="78"/>
      <c r="AN18" s="80">
        <v>40526.87708333333</v>
      </c>
      <c r="AO18" s="82" t="s">
        <v>925</v>
      </c>
      <c r="AP18" s="78" t="b">
        <v>0</v>
      </c>
      <c r="AQ18" s="78" t="b">
        <v>0</v>
      </c>
      <c r="AR18" s="78" t="b">
        <v>0</v>
      </c>
      <c r="AS18" s="78"/>
      <c r="AT18" s="78">
        <v>11</v>
      </c>
      <c r="AU18" s="82" t="s">
        <v>993</v>
      </c>
      <c r="AV18" s="78" t="b">
        <v>0</v>
      </c>
      <c r="AW18" s="78" t="s">
        <v>1068</v>
      </c>
      <c r="AX18" s="82" t="s">
        <v>1084</v>
      </c>
      <c r="AY18" s="78" t="s">
        <v>66</v>
      </c>
      <c r="AZ18" s="78" t="str">
        <f>REPLACE(INDEX(GroupVertices[Group],MATCH(Vertices[[#This Row],[Vertex]],GroupVertices[Vertex],0)),1,1,"")</f>
        <v>8</v>
      </c>
      <c r="BA18" s="48" t="s">
        <v>355</v>
      </c>
      <c r="BB18" s="48" t="s">
        <v>355</v>
      </c>
      <c r="BC18" s="48" t="s">
        <v>372</v>
      </c>
      <c r="BD18" s="48" t="s">
        <v>372</v>
      </c>
      <c r="BE18" s="48" t="s">
        <v>385</v>
      </c>
      <c r="BF18" s="48" t="s">
        <v>385</v>
      </c>
      <c r="BG18" s="116" t="s">
        <v>1529</v>
      </c>
      <c r="BH18" s="116" t="s">
        <v>1529</v>
      </c>
      <c r="BI18" s="116" t="s">
        <v>1555</v>
      </c>
      <c r="BJ18" s="116" t="s">
        <v>1555</v>
      </c>
      <c r="BK18" s="116">
        <v>1</v>
      </c>
      <c r="BL18" s="120">
        <v>2.127659574468085</v>
      </c>
      <c r="BM18" s="116">
        <v>0</v>
      </c>
      <c r="BN18" s="120">
        <v>0</v>
      </c>
      <c r="BO18" s="116">
        <v>0</v>
      </c>
      <c r="BP18" s="120">
        <v>0</v>
      </c>
      <c r="BQ18" s="116">
        <v>46</v>
      </c>
      <c r="BR18" s="120">
        <v>97.87234042553192</v>
      </c>
      <c r="BS18" s="116">
        <v>47</v>
      </c>
      <c r="BT18" s="2"/>
      <c r="BU18" s="3"/>
      <c r="BV18" s="3"/>
      <c r="BW18" s="3"/>
      <c r="BX18" s="3"/>
    </row>
    <row r="19" spans="1:76" ht="15">
      <c r="A19" s="64" t="s">
        <v>240</v>
      </c>
      <c r="B19" s="65"/>
      <c r="C19" s="65" t="s">
        <v>64</v>
      </c>
      <c r="D19" s="66">
        <v>162.44391038825884</v>
      </c>
      <c r="E19" s="68"/>
      <c r="F19" s="100" t="s">
        <v>1007</v>
      </c>
      <c r="G19" s="65"/>
      <c r="H19" s="69" t="s">
        <v>240</v>
      </c>
      <c r="I19" s="70"/>
      <c r="J19" s="70"/>
      <c r="K19" s="69" t="s">
        <v>1174</v>
      </c>
      <c r="L19" s="73">
        <v>1</v>
      </c>
      <c r="M19" s="74">
        <v>8313.0087890625</v>
      </c>
      <c r="N19" s="74">
        <v>1596.899169921875</v>
      </c>
      <c r="O19" s="75"/>
      <c r="P19" s="76"/>
      <c r="Q19" s="76"/>
      <c r="R19" s="86"/>
      <c r="S19" s="48">
        <v>1</v>
      </c>
      <c r="T19" s="48">
        <v>0</v>
      </c>
      <c r="U19" s="49">
        <v>0</v>
      </c>
      <c r="V19" s="49">
        <v>0.004</v>
      </c>
      <c r="W19" s="49">
        <v>0.001049</v>
      </c>
      <c r="X19" s="49">
        <v>0.473326</v>
      </c>
      <c r="Y19" s="49">
        <v>0</v>
      </c>
      <c r="Z19" s="49">
        <v>0</v>
      </c>
      <c r="AA19" s="71">
        <v>19</v>
      </c>
      <c r="AB19" s="71"/>
      <c r="AC19" s="72"/>
      <c r="AD19" s="78" t="s">
        <v>614</v>
      </c>
      <c r="AE19" s="78">
        <v>424</v>
      </c>
      <c r="AF19" s="78">
        <v>427</v>
      </c>
      <c r="AG19" s="78">
        <v>1786</v>
      </c>
      <c r="AH19" s="78">
        <v>1458</v>
      </c>
      <c r="AI19" s="78"/>
      <c r="AJ19" s="78" t="s">
        <v>702</v>
      </c>
      <c r="AK19" s="78" t="s">
        <v>783</v>
      </c>
      <c r="AL19" s="82" t="s">
        <v>848</v>
      </c>
      <c r="AM19" s="78"/>
      <c r="AN19" s="80">
        <v>40758.31363425926</v>
      </c>
      <c r="AO19" s="82" t="s">
        <v>926</v>
      </c>
      <c r="AP19" s="78" t="b">
        <v>1</v>
      </c>
      <c r="AQ19" s="78" t="b">
        <v>0</v>
      </c>
      <c r="AR19" s="78" t="b">
        <v>1</v>
      </c>
      <c r="AS19" s="78"/>
      <c r="AT19" s="78">
        <v>3</v>
      </c>
      <c r="AU19" s="82" t="s">
        <v>990</v>
      </c>
      <c r="AV19" s="78" t="b">
        <v>0</v>
      </c>
      <c r="AW19" s="78" t="s">
        <v>1068</v>
      </c>
      <c r="AX19" s="82" t="s">
        <v>1085</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224</v>
      </c>
      <c r="B20" s="65"/>
      <c r="C20" s="65" t="s">
        <v>64</v>
      </c>
      <c r="D20" s="66">
        <v>164.40098670488777</v>
      </c>
      <c r="E20" s="68"/>
      <c r="F20" s="100" t="s">
        <v>405</v>
      </c>
      <c r="G20" s="65"/>
      <c r="H20" s="69" t="s">
        <v>224</v>
      </c>
      <c r="I20" s="70"/>
      <c r="J20" s="70"/>
      <c r="K20" s="69" t="s">
        <v>1175</v>
      </c>
      <c r="L20" s="73">
        <v>1</v>
      </c>
      <c r="M20" s="74">
        <v>3092.30078125</v>
      </c>
      <c r="N20" s="74">
        <v>4048.081787109375</v>
      </c>
      <c r="O20" s="75"/>
      <c r="P20" s="76"/>
      <c r="Q20" s="76"/>
      <c r="R20" s="86"/>
      <c r="S20" s="48">
        <v>0</v>
      </c>
      <c r="T20" s="48">
        <v>1</v>
      </c>
      <c r="U20" s="49">
        <v>0</v>
      </c>
      <c r="V20" s="49">
        <v>0.005747</v>
      </c>
      <c r="W20" s="49">
        <v>0.009116</v>
      </c>
      <c r="X20" s="49">
        <v>0.415498</v>
      </c>
      <c r="Y20" s="49">
        <v>0</v>
      </c>
      <c r="Z20" s="49">
        <v>0</v>
      </c>
      <c r="AA20" s="71">
        <v>20</v>
      </c>
      <c r="AB20" s="71"/>
      <c r="AC20" s="72"/>
      <c r="AD20" s="78" t="s">
        <v>615</v>
      </c>
      <c r="AE20" s="78">
        <v>408</v>
      </c>
      <c r="AF20" s="78">
        <v>2045</v>
      </c>
      <c r="AG20" s="78">
        <v>656</v>
      </c>
      <c r="AH20" s="78">
        <v>2551</v>
      </c>
      <c r="AI20" s="78"/>
      <c r="AJ20" s="78" t="s">
        <v>703</v>
      </c>
      <c r="AK20" s="78" t="s">
        <v>784</v>
      </c>
      <c r="AL20" s="82" t="s">
        <v>849</v>
      </c>
      <c r="AM20" s="78"/>
      <c r="AN20" s="80">
        <v>40925.07236111111</v>
      </c>
      <c r="AO20" s="82" t="s">
        <v>927</v>
      </c>
      <c r="AP20" s="78" t="b">
        <v>0</v>
      </c>
      <c r="AQ20" s="78" t="b">
        <v>0</v>
      </c>
      <c r="AR20" s="78" t="b">
        <v>0</v>
      </c>
      <c r="AS20" s="78"/>
      <c r="AT20" s="78">
        <v>76</v>
      </c>
      <c r="AU20" s="82" t="s">
        <v>994</v>
      </c>
      <c r="AV20" s="78" t="b">
        <v>0</v>
      </c>
      <c r="AW20" s="78" t="s">
        <v>1068</v>
      </c>
      <c r="AX20" s="82" t="s">
        <v>1086</v>
      </c>
      <c r="AY20" s="78" t="s">
        <v>66</v>
      </c>
      <c r="AZ20" s="78" t="str">
        <f>REPLACE(INDEX(GroupVertices[Group],MATCH(Vertices[[#This Row],[Vertex]],GroupVertices[Vertex],0)),1,1,"")</f>
        <v>1</v>
      </c>
      <c r="BA20" s="48" t="s">
        <v>1506</v>
      </c>
      <c r="BB20" s="48" t="s">
        <v>1506</v>
      </c>
      <c r="BC20" s="48" t="s">
        <v>372</v>
      </c>
      <c r="BD20" s="48" t="s">
        <v>372</v>
      </c>
      <c r="BE20" s="48" t="s">
        <v>1515</v>
      </c>
      <c r="BF20" s="48" t="s">
        <v>1515</v>
      </c>
      <c r="BG20" s="116" t="s">
        <v>1530</v>
      </c>
      <c r="BH20" s="116" t="s">
        <v>1542</v>
      </c>
      <c r="BI20" s="116" t="s">
        <v>1556</v>
      </c>
      <c r="BJ20" s="116" t="s">
        <v>1567</v>
      </c>
      <c r="BK20" s="116">
        <v>2</v>
      </c>
      <c r="BL20" s="120">
        <v>6.0606060606060606</v>
      </c>
      <c r="BM20" s="116">
        <v>0</v>
      </c>
      <c r="BN20" s="120">
        <v>0</v>
      </c>
      <c r="BO20" s="116">
        <v>0</v>
      </c>
      <c r="BP20" s="120">
        <v>0</v>
      </c>
      <c r="BQ20" s="116">
        <v>31</v>
      </c>
      <c r="BR20" s="120">
        <v>93.93939393939394</v>
      </c>
      <c r="BS20" s="116">
        <v>33</v>
      </c>
      <c r="BT20" s="2"/>
      <c r="BU20" s="3"/>
      <c r="BV20" s="3"/>
      <c r="BW20" s="3"/>
      <c r="BX20" s="3"/>
    </row>
    <row r="21" spans="1:76" ht="15">
      <c r="A21" s="64" t="s">
        <v>225</v>
      </c>
      <c r="B21" s="65"/>
      <c r="C21" s="65" t="s">
        <v>64</v>
      </c>
      <c r="D21" s="66">
        <v>163.20714596044232</v>
      </c>
      <c r="E21" s="68"/>
      <c r="F21" s="100" t="s">
        <v>406</v>
      </c>
      <c r="G21" s="65"/>
      <c r="H21" s="69" t="s">
        <v>225</v>
      </c>
      <c r="I21" s="70"/>
      <c r="J21" s="70"/>
      <c r="K21" s="69" t="s">
        <v>1176</v>
      </c>
      <c r="L21" s="73">
        <v>1845.2016603321251</v>
      </c>
      <c r="M21" s="74">
        <v>5441.2470703125</v>
      </c>
      <c r="N21" s="74">
        <v>2747.192138671875</v>
      </c>
      <c r="O21" s="75"/>
      <c r="P21" s="76"/>
      <c r="Q21" s="76"/>
      <c r="R21" s="86"/>
      <c r="S21" s="48">
        <v>0</v>
      </c>
      <c r="T21" s="48">
        <v>8</v>
      </c>
      <c r="U21" s="49">
        <v>1050</v>
      </c>
      <c r="V21" s="49">
        <v>0.00625</v>
      </c>
      <c r="W21" s="49">
        <v>0.009835</v>
      </c>
      <c r="X21" s="49">
        <v>3.556144</v>
      </c>
      <c r="Y21" s="49">
        <v>0</v>
      </c>
      <c r="Z21" s="49">
        <v>0</v>
      </c>
      <c r="AA21" s="71">
        <v>21</v>
      </c>
      <c r="AB21" s="71"/>
      <c r="AC21" s="72"/>
      <c r="AD21" s="78" t="s">
        <v>616</v>
      </c>
      <c r="AE21" s="78">
        <v>3376</v>
      </c>
      <c r="AF21" s="78">
        <v>1058</v>
      </c>
      <c r="AG21" s="78">
        <v>6609</v>
      </c>
      <c r="AH21" s="78">
        <v>6087</v>
      </c>
      <c r="AI21" s="78"/>
      <c r="AJ21" s="78" t="s">
        <v>704</v>
      </c>
      <c r="AK21" s="78" t="s">
        <v>785</v>
      </c>
      <c r="AL21" s="78"/>
      <c r="AM21" s="78"/>
      <c r="AN21" s="80">
        <v>40582.581782407404</v>
      </c>
      <c r="AO21" s="82" t="s">
        <v>928</v>
      </c>
      <c r="AP21" s="78" t="b">
        <v>1</v>
      </c>
      <c r="AQ21" s="78" t="b">
        <v>0</v>
      </c>
      <c r="AR21" s="78" t="b">
        <v>1</v>
      </c>
      <c r="AS21" s="78"/>
      <c r="AT21" s="78">
        <v>34</v>
      </c>
      <c r="AU21" s="82" t="s">
        <v>990</v>
      </c>
      <c r="AV21" s="78" t="b">
        <v>0</v>
      </c>
      <c r="AW21" s="78" t="s">
        <v>1068</v>
      </c>
      <c r="AX21" s="82" t="s">
        <v>1087</v>
      </c>
      <c r="AY21" s="78" t="s">
        <v>66</v>
      </c>
      <c r="AZ21" s="78" t="str">
        <f>REPLACE(INDEX(GroupVertices[Group],MATCH(Vertices[[#This Row],[Vertex]],GroupVertices[Vertex],0)),1,1,"")</f>
        <v>4</v>
      </c>
      <c r="BA21" s="48" t="s">
        <v>357</v>
      </c>
      <c r="BB21" s="48" t="s">
        <v>357</v>
      </c>
      <c r="BC21" s="48" t="s">
        <v>373</v>
      </c>
      <c r="BD21" s="48" t="s">
        <v>373</v>
      </c>
      <c r="BE21" s="48"/>
      <c r="BF21" s="48"/>
      <c r="BG21" s="116" t="s">
        <v>1531</v>
      </c>
      <c r="BH21" s="116" t="s">
        <v>1531</v>
      </c>
      <c r="BI21" s="116" t="s">
        <v>1557</v>
      </c>
      <c r="BJ21" s="116" t="s">
        <v>1557</v>
      </c>
      <c r="BK21" s="116">
        <v>0</v>
      </c>
      <c r="BL21" s="120">
        <v>0</v>
      </c>
      <c r="BM21" s="116">
        <v>0</v>
      </c>
      <c r="BN21" s="120">
        <v>0</v>
      </c>
      <c r="BO21" s="116">
        <v>0</v>
      </c>
      <c r="BP21" s="120">
        <v>0</v>
      </c>
      <c r="BQ21" s="116">
        <v>38</v>
      </c>
      <c r="BR21" s="120">
        <v>100</v>
      </c>
      <c r="BS21" s="116">
        <v>38</v>
      </c>
      <c r="BT21" s="2"/>
      <c r="BU21" s="3"/>
      <c r="BV21" s="3"/>
      <c r="BW21" s="3"/>
      <c r="BX21" s="3"/>
    </row>
    <row r="22" spans="1:76" ht="15">
      <c r="A22" s="64" t="s">
        <v>241</v>
      </c>
      <c r="B22" s="65"/>
      <c r="C22" s="65" t="s">
        <v>64</v>
      </c>
      <c r="D22" s="66">
        <v>177.93118180860293</v>
      </c>
      <c r="E22" s="68"/>
      <c r="F22" s="100" t="s">
        <v>1008</v>
      </c>
      <c r="G22" s="65"/>
      <c r="H22" s="69" t="s">
        <v>241</v>
      </c>
      <c r="I22" s="70"/>
      <c r="J22" s="70"/>
      <c r="K22" s="69" t="s">
        <v>1177</v>
      </c>
      <c r="L22" s="73">
        <v>1</v>
      </c>
      <c r="M22" s="74">
        <v>5854.37255859375</v>
      </c>
      <c r="N22" s="74">
        <v>4785.818359375</v>
      </c>
      <c r="O22" s="75"/>
      <c r="P22" s="76"/>
      <c r="Q22" s="76"/>
      <c r="R22" s="86"/>
      <c r="S22" s="48">
        <v>1</v>
      </c>
      <c r="T22" s="48">
        <v>0</v>
      </c>
      <c r="U22" s="49">
        <v>0</v>
      </c>
      <c r="V22" s="49">
        <v>0.004202</v>
      </c>
      <c r="W22" s="49">
        <v>0.001005</v>
      </c>
      <c r="X22" s="49">
        <v>0.52784</v>
      </c>
      <c r="Y22" s="49">
        <v>0</v>
      </c>
      <c r="Z22" s="49">
        <v>0</v>
      </c>
      <c r="AA22" s="71">
        <v>22</v>
      </c>
      <c r="AB22" s="71"/>
      <c r="AC22" s="72"/>
      <c r="AD22" s="78" t="s">
        <v>617</v>
      </c>
      <c r="AE22" s="78">
        <v>3067</v>
      </c>
      <c r="AF22" s="78">
        <v>13231</v>
      </c>
      <c r="AG22" s="78">
        <v>2585</v>
      </c>
      <c r="AH22" s="78">
        <v>124</v>
      </c>
      <c r="AI22" s="78"/>
      <c r="AJ22" s="78" t="s">
        <v>705</v>
      </c>
      <c r="AK22" s="78"/>
      <c r="AL22" s="78"/>
      <c r="AM22" s="78"/>
      <c r="AN22" s="80">
        <v>41797.61592592593</v>
      </c>
      <c r="AO22" s="82" t="s">
        <v>929</v>
      </c>
      <c r="AP22" s="78" t="b">
        <v>0</v>
      </c>
      <c r="AQ22" s="78" t="b">
        <v>0</v>
      </c>
      <c r="AR22" s="78" t="b">
        <v>1</v>
      </c>
      <c r="AS22" s="78"/>
      <c r="AT22" s="78">
        <v>527</v>
      </c>
      <c r="AU22" s="82" t="s">
        <v>990</v>
      </c>
      <c r="AV22" s="78" t="b">
        <v>0</v>
      </c>
      <c r="AW22" s="78" t="s">
        <v>1068</v>
      </c>
      <c r="AX22" s="82" t="s">
        <v>1088</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242</v>
      </c>
      <c r="B23" s="65"/>
      <c r="C23" s="65" t="s">
        <v>64</v>
      </c>
      <c r="D23" s="66">
        <v>275.34108725179016</v>
      </c>
      <c r="E23" s="68"/>
      <c r="F23" s="100" t="s">
        <v>1009</v>
      </c>
      <c r="G23" s="65"/>
      <c r="H23" s="69" t="s">
        <v>242</v>
      </c>
      <c r="I23" s="70"/>
      <c r="J23" s="70"/>
      <c r="K23" s="69" t="s">
        <v>1178</v>
      </c>
      <c r="L23" s="73">
        <v>1</v>
      </c>
      <c r="M23" s="74">
        <v>4710.3798828125</v>
      </c>
      <c r="N23" s="74">
        <v>3546.297119140625</v>
      </c>
      <c r="O23" s="75"/>
      <c r="P23" s="76"/>
      <c r="Q23" s="76"/>
      <c r="R23" s="86"/>
      <c r="S23" s="48">
        <v>1</v>
      </c>
      <c r="T23" s="48">
        <v>0</v>
      </c>
      <c r="U23" s="49">
        <v>0</v>
      </c>
      <c r="V23" s="49">
        <v>0.004202</v>
      </c>
      <c r="W23" s="49">
        <v>0.001005</v>
      </c>
      <c r="X23" s="49">
        <v>0.52784</v>
      </c>
      <c r="Y23" s="49">
        <v>0</v>
      </c>
      <c r="Z23" s="49">
        <v>0</v>
      </c>
      <c r="AA23" s="71">
        <v>23</v>
      </c>
      <c r="AB23" s="71"/>
      <c r="AC23" s="72"/>
      <c r="AD23" s="78" t="s">
        <v>618</v>
      </c>
      <c r="AE23" s="78">
        <v>2805</v>
      </c>
      <c r="AF23" s="78">
        <v>93764</v>
      </c>
      <c r="AG23" s="78">
        <v>236426</v>
      </c>
      <c r="AH23" s="78">
        <v>12024</v>
      </c>
      <c r="AI23" s="78"/>
      <c r="AJ23" s="78" t="s">
        <v>706</v>
      </c>
      <c r="AK23" s="78" t="s">
        <v>786</v>
      </c>
      <c r="AL23" s="82" t="s">
        <v>850</v>
      </c>
      <c r="AM23" s="78"/>
      <c r="AN23" s="80">
        <v>40660.51278935185</v>
      </c>
      <c r="AO23" s="82" t="s">
        <v>930</v>
      </c>
      <c r="AP23" s="78" t="b">
        <v>1</v>
      </c>
      <c r="AQ23" s="78" t="b">
        <v>0</v>
      </c>
      <c r="AR23" s="78" t="b">
        <v>1</v>
      </c>
      <c r="AS23" s="78"/>
      <c r="AT23" s="78">
        <v>3031</v>
      </c>
      <c r="AU23" s="82" t="s">
        <v>990</v>
      </c>
      <c r="AV23" s="78" t="b">
        <v>1</v>
      </c>
      <c r="AW23" s="78" t="s">
        <v>1068</v>
      </c>
      <c r="AX23" s="82" t="s">
        <v>1089</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243</v>
      </c>
      <c r="B24" s="65"/>
      <c r="C24" s="65" t="s">
        <v>64</v>
      </c>
      <c r="D24" s="66">
        <v>166.00124131978274</v>
      </c>
      <c r="E24" s="68"/>
      <c r="F24" s="100" t="s">
        <v>1010</v>
      </c>
      <c r="G24" s="65"/>
      <c r="H24" s="69" t="s">
        <v>243</v>
      </c>
      <c r="I24" s="70"/>
      <c r="J24" s="70"/>
      <c r="K24" s="69" t="s">
        <v>1179</v>
      </c>
      <c r="L24" s="73">
        <v>1</v>
      </c>
      <c r="M24" s="74">
        <v>5353.40478515625</v>
      </c>
      <c r="N24" s="74">
        <v>352.9058837890625</v>
      </c>
      <c r="O24" s="75"/>
      <c r="P24" s="76"/>
      <c r="Q24" s="76"/>
      <c r="R24" s="86"/>
      <c r="S24" s="48">
        <v>1</v>
      </c>
      <c r="T24" s="48">
        <v>0</v>
      </c>
      <c r="U24" s="49">
        <v>0</v>
      </c>
      <c r="V24" s="49">
        <v>0.004202</v>
      </c>
      <c r="W24" s="49">
        <v>0.001005</v>
      </c>
      <c r="X24" s="49">
        <v>0.52784</v>
      </c>
      <c r="Y24" s="49">
        <v>0</v>
      </c>
      <c r="Z24" s="49">
        <v>0</v>
      </c>
      <c r="AA24" s="71">
        <v>24</v>
      </c>
      <c r="AB24" s="71"/>
      <c r="AC24" s="72"/>
      <c r="AD24" s="78" t="s">
        <v>619</v>
      </c>
      <c r="AE24" s="78">
        <v>270</v>
      </c>
      <c r="AF24" s="78">
        <v>3368</v>
      </c>
      <c r="AG24" s="78">
        <v>3043</v>
      </c>
      <c r="AH24" s="78">
        <v>622</v>
      </c>
      <c r="AI24" s="78"/>
      <c r="AJ24" s="78" t="s">
        <v>707</v>
      </c>
      <c r="AK24" s="78" t="s">
        <v>787</v>
      </c>
      <c r="AL24" s="82" t="s">
        <v>851</v>
      </c>
      <c r="AM24" s="78"/>
      <c r="AN24" s="80">
        <v>40427.56350694445</v>
      </c>
      <c r="AO24" s="82" t="s">
        <v>931</v>
      </c>
      <c r="AP24" s="78" t="b">
        <v>0</v>
      </c>
      <c r="AQ24" s="78" t="b">
        <v>0</v>
      </c>
      <c r="AR24" s="78" t="b">
        <v>1</v>
      </c>
      <c r="AS24" s="78"/>
      <c r="AT24" s="78">
        <v>262</v>
      </c>
      <c r="AU24" s="82" t="s">
        <v>990</v>
      </c>
      <c r="AV24" s="78" t="b">
        <v>0</v>
      </c>
      <c r="AW24" s="78" t="s">
        <v>1068</v>
      </c>
      <c r="AX24" s="82" t="s">
        <v>1090</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244</v>
      </c>
      <c r="B25" s="65"/>
      <c r="C25" s="65" t="s">
        <v>64</v>
      </c>
      <c r="D25" s="66">
        <v>163.55187201127004</v>
      </c>
      <c r="E25" s="68"/>
      <c r="F25" s="100" t="s">
        <v>1011</v>
      </c>
      <c r="G25" s="65"/>
      <c r="H25" s="69" t="s">
        <v>244</v>
      </c>
      <c r="I25" s="70"/>
      <c r="J25" s="70"/>
      <c r="K25" s="69" t="s">
        <v>1180</v>
      </c>
      <c r="L25" s="73">
        <v>1</v>
      </c>
      <c r="M25" s="74">
        <v>5988.28076171875</v>
      </c>
      <c r="N25" s="74">
        <v>1040.6832275390625</v>
      </c>
      <c r="O25" s="75"/>
      <c r="P25" s="76"/>
      <c r="Q25" s="76"/>
      <c r="R25" s="86"/>
      <c r="S25" s="48">
        <v>1</v>
      </c>
      <c r="T25" s="48">
        <v>0</v>
      </c>
      <c r="U25" s="49">
        <v>0</v>
      </c>
      <c r="V25" s="49">
        <v>0.004202</v>
      </c>
      <c r="W25" s="49">
        <v>0.001005</v>
      </c>
      <c r="X25" s="49">
        <v>0.52784</v>
      </c>
      <c r="Y25" s="49">
        <v>0</v>
      </c>
      <c r="Z25" s="49">
        <v>0</v>
      </c>
      <c r="AA25" s="71">
        <v>25</v>
      </c>
      <c r="AB25" s="71"/>
      <c r="AC25" s="72"/>
      <c r="AD25" s="78" t="s">
        <v>620</v>
      </c>
      <c r="AE25" s="78">
        <v>209</v>
      </c>
      <c r="AF25" s="78">
        <v>1343</v>
      </c>
      <c r="AG25" s="78">
        <v>476</v>
      </c>
      <c r="AH25" s="78">
        <v>89</v>
      </c>
      <c r="AI25" s="78"/>
      <c r="AJ25" s="78" t="s">
        <v>708</v>
      </c>
      <c r="AK25" s="78" t="s">
        <v>788</v>
      </c>
      <c r="AL25" s="82" t="s">
        <v>852</v>
      </c>
      <c r="AM25" s="78"/>
      <c r="AN25" s="80">
        <v>41289.019583333335</v>
      </c>
      <c r="AO25" s="82" t="s">
        <v>932</v>
      </c>
      <c r="AP25" s="78" t="b">
        <v>1</v>
      </c>
      <c r="AQ25" s="78" t="b">
        <v>0</v>
      </c>
      <c r="AR25" s="78" t="b">
        <v>1</v>
      </c>
      <c r="AS25" s="78"/>
      <c r="AT25" s="78">
        <v>64</v>
      </c>
      <c r="AU25" s="82" t="s">
        <v>990</v>
      </c>
      <c r="AV25" s="78" t="b">
        <v>0</v>
      </c>
      <c r="AW25" s="78" t="s">
        <v>1068</v>
      </c>
      <c r="AX25" s="82" t="s">
        <v>1091</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245</v>
      </c>
      <c r="B26" s="65"/>
      <c r="C26" s="65" t="s">
        <v>64</v>
      </c>
      <c r="D26" s="66">
        <v>165.0698762000026</v>
      </c>
      <c r="E26" s="68"/>
      <c r="F26" s="100" t="s">
        <v>1012</v>
      </c>
      <c r="G26" s="65"/>
      <c r="H26" s="69" t="s">
        <v>245</v>
      </c>
      <c r="I26" s="70"/>
      <c r="J26" s="70"/>
      <c r="K26" s="69" t="s">
        <v>1181</v>
      </c>
      <c r="L26" s="73">
        <v>1</v>
      </c>
      <c r="M26" s="74">
        <v>5186.421875</v>
      </c>
      <c r="N26" s="74">
        <v>5023.02685546875</v>
      </c>
      <c r="O26" s="75"/>
      <c r="P26" s="76"/>
      <c r="Q26" s="76"/>
      <c r="R26" s="86"/>
      <c r="S26" s="48">
        <v>1</v>
      </c>
      <c r="T26" s="48">
        <v>0</v>
      </c>
      <c r="U26" s="49">
        <v>0</v>
      </c>
      <c r="V26" s="49">
        <v>0.004202</v>
      </c>
      <c r="W26" s="49">
        <v>0.001005</v>
      </c>
      <c r="X26" s="49">
        <v>0.52784</v>
      </c>
      <c r="Y26" s="49">
        <v>0</v>
      </c>
      <c r="Z26" s="49">
        <v>0</v>
      </c>
      <c r="AA26" s="71">
        <v>26</v>
      </c>
      <c r="AB26" s="71"/>
      <c r="AC26" s="72"/>
      <c r="AD26" s="78" t="s">
        <v>621</v>
      </c>
      <c r="AE26" s="78">
        <v>1653</v>
      </c>
      <c r="AF26" s="78">
        <v>2598</v>
      </c>
      <c r="AG26" s="78">
        <v>6341</v>
      </c>
      <c r="AH26" s="78">
        <v>9215</v>
      </c>
      <c r="AI26" s="78"/>
      <c r="AJ26" s="78" t="s">
        <v>709</v>
      </c>
      <c r="AK26" s="78" t="s">
        <v>789</v>
      </c>
      <c r="AL26" s="82" t="s">
        <v>853</v>
      </c>
      <c r="AM26" s="78"/>
      <c r="AN26" s="80">
        <v>41796.74055555555</v>
      </c>
      <c r="AO26" s="82" t="s">
        <v>933</v>
      </c>
      <c r="AP26" s="78" t="b">
        <v>0</v>
      </c>
      <c r="AQ26" s="78" t="b">
        <v>0</v>
      </c>
      <c r="AR26" s="78" t="b">
        <v>1</v>
      </c>
      <c r="AS26" s="78"/>
      <c r="AT26" s="78">
        <v>176</v>
      </c>
      <c r="AU26" s="82" t="s">
        <v>995</v>
      </c>
      <c r="AV26" s="78" t="b">
        <v>0</v>
      </c>
      <c r="AW26" s="78" t="s">
        <v>1068</v>
      </c>
      <c r="AX26" s="82" t="s">
        <v>1092</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246</v>
      </c>
      <c r="B27" s="65"/>
      <c r="C27" s="65" t="s">
        <v>64</v>
      </c>
      <c r="D27" s="66">
        <v>192.96486631996316</v>
      </c>
      <c r="E27" s="68"/>
      <c r="F27" s="100" t="s">
        <v>1013</v>
      </c>
      <c r="G27" s="65"/>
      <c r="H27" s="69" t="s">
        <v>246</v>
      </c>
      <c r="I27" s="70"/>
      <c r="J27" s="70"/>
      <c r="K27" s="69" t="s">
        <v>1182</v>
      </c>
      <c r="L27" s="73">
        <v>1</v>
      </c>
      <c r="M27" s="74">
        <v>4784.64794921875</v>
      </c>
      <c r="N27" s="74">
        <v>1467.9210205078125</v>
      </c>
      <c r="O27" s="75"/>
      <c r="P27" s="76"/>
      <c r="Q27" s="76"/>
      <c r="R27" s="86"/>
      <c r="S27" s="48">
        <v>1</v>
      </c>
      <c r="T27" s="48">
        <v>0</v>
      </c>
      <c r="U27" s="49">
        <v>0</v>
      </c>
      <c r="V27" s="49">
        <v>0.004202</v>
      </c>
      <c r="W27" s="49">
        <v>0.001005</v>
      </c>
      <c r="X27" s="49">
        <v>0.52784</v>
      </c>
      <c r="Y27" s="49">
        <v>0</v>
      </c>
      <c r="Z27" s="49">
        <v>0</v>
      </c>
      <c r="AA27" s="71">
        <v>27</v>
      </c>
      <c r="AB27" s="71"/>
      <c r="AC27" s="72"/>
      <c r="AD27" s="78" t="s">
        <v>622</v>
      </c>
      <c r="AE27" s="78">
        <v>6485</v>
      </c>
      <c r="AF27" s="78">
        <v>25660</v>
      </c>
      <c r="AG27" s="78">
        <v>67281</v>
      </c>
      <c r="AH27" s="78">
        <v>33864</v>
      </c>
      <c r="AI27" s="78"/>
      <c r="AJ27" s="78" t="s">
        <v>710</v>
      </c>
      <c r="AK27" s="78" t="s">
        <v>790</v>
      </c>
      <c r="AL27" s="82" t="s">
        <v>854</v>
      </c>
      <c r="AM27" s="78"/>
      <c r="AN27" s="80">
        <v>41882.57079861111</v>
      </c>
      <c r="AO27" s="82" t="s">
        <v>934</v>
      </c>
      <c r="AP27" s="78" t="b">
        <v>0</v>
      </c>
      <c r="AQ27" s="78" t="b">
        <v>0</v>
      </c>
      <c r="AR27" s="78" t="b">
        <v>0</v>
      </c>
      <c r="AS27" s="78"/>
      <c r="AT27" s="78">
        <v>806</v>
      </c>
      <c r="AU27" s="82" t="s">
        <v>996</v>
      </c>
      <c r="AV27" s="78" t="b">
        <v>0</v>
      </c>
      <c r="AW27" s="78" t="s">
        <v>1068</v>
      </c>
      <c r="AX27" s="82" t="s">
        <v>1093</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247</v>
      </c>
      <c r="B28" s="65"/>
      <c r="C28" s="65" t="s">
        <v>64</v>
      </c>
      <c r="D28" s="66">
        <v>168.8231566762075</v>
      </c>
      <c r="E28" s="68"/>
      <c r="F28" s="100" t="s">
        <v>1014</v>
      </c>
      <c r="G28" s="65"/>
      <c r="H28" s="69" t="s">
        <v>247</v>
      </c>
      <c r="I28" s="70"/>
      <c r="J28" s="70"/>
      <c r="K28" s="69" t="s">
        <v>1183</v>
      </c>
      <c r="L28" s="73">
        <v>1</v>
      </c>
      <c r="M28" s="74">
        <v>6211.20458984375</v>
      </c>
      <c r="N28" s="74">
        <v>3013.587890625</v>
      </c>
      <c r="O28" s="75"/>
      <c r="P28" s="76"/>
      <c r="Q28" s="76"/>
      <c r="R28" s="86"/>
      <c r="S28" s="48">
        <v>1</v>
      </c>
      <c r="T28" s="48">
        <v>0</v>
      </c>
      <c r="U28" s="49">
        <v>0</v>
      </c>
      <c r="V28" s="49">
        <v>0.004202</v>
      </c>
      <c r="W28" s="49">
        <v>0.001005</v>
      </c>
      <c r="X28" s="49">
        <v>0.52784</v>
      </c>
      <c r="Y28" s="49">
        <v>0</v>
      </c>
      <c r="Z28" s="49">
        <v>0</v>
      </c>
      <c r="AA28" s="71">
        <v>28</v>
      </c>
      <c r="AB28" s="71"/>
      <c r="AC28" s="72"/>
      <c r="AD28" s="78" t="s">
        <v>623</v>
      </c>
      <c r="AE28" s="78">
        <v>1239</v>
      </c>
      <c r="AF28" s="78">
        <v>5701</v>
      </c>
      <c r="AG28" s="78">
        <v>3085</v>
      </c>
      <c r="AH28" s="78">
        <v>9459</v>
      </c>
      <c r="AI28" s="78"/>
      <c r="AJ28" s="78" t="s">
        <v>711</v>
      </c>
      <c r="AK28" s="78" t="s">
        <v>791</v>
      </c>
      <c r="AL28" s="82" t="s">
        <v>855</v>
      </c>
      <c r="AM28" s="78"/>
      <c r="AN28" s="80">
        <v>41683.347025462965</v>
      </c>
      <c r="AO28" s="82" t="s">
        <v>935</v>
      </c>
      <c r="AP28" s="78" t="b">
        <v>1</v>
      </c>
      <c r="AQ28" s="78" t="b">
        <v>0</v>
      </c>
      <c r="AR28" s="78" t="b">
        <v>1</v>
      </c>
      <c r="AS28" s="78"/>
      <c r="AT28" s="78">
        <v>241</v>
      </c>
      <c r="AU28" s="82" t="s">
        <v>990</v>
      </c>
      <c r="AV28" s="78" t="b">
        <v>0</v>
      </c>
      <c r="AW28" s="78" t="s">
        <v>1068</v>
      </c>
      <c r="AX28" s="82" t="s">
        <v>1094</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248</v>
      </c>
      <c r="B29" s="65"/>
      <c r="C29" s="65" t="s">
        <v>64</v>
      </c>
      <c r="D29" s="66">
        <v>162.98216685358634</v>
      </c>
      <c r="E29" s="68"/>
      <c r="F29" s="100" t="s">
        <v>1015</v>
      </c>
      <c r="G29" s="65"/>
      <c r="H29" s="69" t="s">
        <v>248</v>
      </c>
      <c r="I29" s="70"/>
      <c r="J29" s="70"/>
      <c r="K29" s="69" t="s">
        <v>1184</v>
      </c>
      <c r="L29" s="73">
        <v>1</v>
      </c>
      <c r="M29" s="74">
        <v>4489.7724609375</v>
      </c>
      <c r="N29" s="74">
        <v>5244.19189453125</v>
      </c>
      <c r="O29" s="75"/>
      <c r="P29" s="76"/>
      <c r="Q29" s="76"/>
      <c r="R29" s="86"/>
      <c r="S29" s="48">
        <v>1</v>
      </c>
      <c r="T29" s="48">
        <v>0</v>
      </c>
      <c r="U29" s="49">
        <v>0</v>
      </c>
      <c r="V29" s="49">
        <v>0.005747</v>
      </c>
      <c r="W29" s="49">
        <v>0.009116</v>
      </c>
      <c r="X29" s="49">
        <v>0.415498</v>
      </c>
      <c r="Y29" s="49">
        <v>0</v>
      </c>
      <c r="Z29" s="49">
        <v>0</v>
      </c>
      <c r="AA29" s="71">
        <v>29</v>
      </c>
      <c r="AB29" s="71"/>
      <c r="AC29" s="72"/>
      <c r="AD29" s="78" t="s">
        <v>624</v>
      </c>
      <c r="AE29" s="78">
        <v>198</v>
      </c>
      <c r="AF29" s="78">
        <v>872</v>
      </c>
      <c r="AG29" s="78">
        <v>557</v>
      </c>
      <c r="AH29" s="78">
        <v>850</v>
      </c>
      <c r="AI29" s="78"/>
      <c r="AJ29" s="78" t="s">
        <v>712</v>
      </c>
      <c r="AK29" s="78" t="s">
        <v>792</v>
      </c>
      <c r="AL29" s="82" t="s">
        <v>856</v>
      </c>
      <c r="AM29" s="78"/>
      <c r="AN29" s="80">
        <v>43272.43614583334</v>
      </c>
      <c r="AO29" s="82" t="s">
        <v>936</v>
      </c>
      <c r="AP29" s="78" t="b">
        <v>1</v>
      </c>
      <c r="AQ29" s="78" t="b">
        <v>0</v>
      </c>
      <c r="AR29" s="78" t="b">
        <v>0</v>
      </c>
      <c r="AS29" s="78"/>
      <c r="AT29" s="78">
        <v>16</v>
      </c>
      <c r="AU29" s="78"/>
      <c r="AV29" s="78" t="b">
        <v>0</v>
      </c>
      <c r="AW29" s="78" t="s">
        <v>1068</v>
      </c>
      <c r="AX29" s="82" t="s">
        <v>1095</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249</v>
      </c>
      <c r="B30" s="65"/>
      <c r="C30" s="65" t="s">
        <v>64</v>
      </c>
      <c r="D30" s="66">
        <v>162.88661121142707</v>
      </c>
      <c r="E30" s="68"/>
      <c r="F30" s="100" t="s">
        <v>1016</v>
      </c>
      <c r="G30" s="65"/>
      <c r="H30" s="69" t="s">
        <v>249</v>
      </c>
      <c r="I30" s="70"/>
      <c r="J30" s="70"/>
      <c r="K30" s="69" t="s">
        <v>1185</v>
      </c>
      <c r="L30" s="73">
        <v>1</v>
      </c>
      <c r="M30" s="74">
        <v>2747.525634765625</v>
      </c>
      <c r="N30" s="74">
        <v>352.9058837890625</v>
      </c>
      <c r="O30" s="75"/>
      <c r="P30" s="76"/>
      <c r="Q30" s="76"/>
      <c r="R30" s="86"/>
      <c r="S30" s="48">
        <v>1</v>
      </c>
      <c r="T30" s="48">
        <v>0</v>
      </c>
      <c r="U30" s="49">
        <v>0</v>
      </c>
      <c r="V30" s="49">
        <v>0.005747</v>
      </c>
      <c r="W30" s="49">
        <v>0.009116</v>
      </c>
      <c r="X30" s="49">
        <v>0.415498</v>
      </c>
      <c r="Y30" s="49">
        <v>0</v>
      </c>
      <c r="Z30" s="49">
        <v>0</v>
      </c>
      <c r="AA30" s="71">
        <v>30</v>
      </c>
      <c r="AB30" s="71"/>
      <c r="AC30" s="72"/>
      <c r="AD30" s="78" t="s">
        <v>625</v>
      </c>
      <c r="AE30" s="78">
        <v>1053</v>
      </c>
      <c r="AF30" s="78">
        <v>793</v>
      </c>
      <c r="AG30" s="78">
        <v>1846</v>
      </c>
      <c r="AH30" s="78">
        <v>1195</v>
      </c>
      <c r="AI30" s="78"/>
      <c r="AJ30" s="78" t="s">
        <v>713</v>
      </c>
      <c r="AK30" s="78" t="s">
        <v>793</v>
      </c>
      <c r="AL30" s="82" t="s">
        <v>857</v>
      </c>
      <c r="AM30" s="78"/>
      <c r="AN30" s="80">
        <v>40304.63344907408</v>
      </c>
      <c r="AO30" s="82" t="s">
        <v>937</v>
      </c>
      <c r="AP30" s="78" t="b">
        <v>0</v>
      </c>
      <c r="AQ30" s="78" t="b">
        <v>0</v>
      </c>
      <c r="AR30" s="78" t="b">
        <v>0</v>
      </c>
      <c r="AS30" s="78"/>
      <c r="AT30" s="78">
        <v>74</v>
      </c>
      <c r="AU30" s="82" t="s">
        <v>997</v>
      </c>
      <c r="AV30" s="78" t="b">
        <v>0</v>
      </c>
      <c r="AW30" s="78" t="s">
        <v>1068</v>
      </c>
      <c r="AX30" s="82" t="s">
        <v>1096</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250</v>
      </c>
      <c r="B31" s="65"/>
      <c r="C31" s="65" t="s">
        <v>64</v>
      </c>
      <c r="D31" s="66">
        <v>167.574885502684</v>
      </c>
      <c r="E31" s="68"/>
      <c r="F31" s="100" t="s">
        <v>1017</v>
      </c>
      <c r="G31" s="65"/>
      <c r="H31" s="69" t="s">
        <v>250</v>
      </c>
      <c r="I31" s="70"/>
      <c r="J31" s="70"/>
      <c r="K31" s="69" t="s">
        <v>1186</v>
      </c>
      <c r="L31" s="73">
        <v>1</v>
      </c>
      <c r="M31" s="74">
        <v>2862.28271484375</v>
      </c>
      <c r="N31" s="74">
        <v>9462.751953125</v>
      </c>
      <c r="O31" s="75"/>
      <c r="P31" s="76"/>
      <c r="Q31" s="76"/>
      <c r="R31" s="86"/>
      <c r="S31" s="48">
        <v>1</v>
      </c>
      <c r="T31" s="48">
        <v>0</v>
      </c>
      <c r="U31" s="49">
        <v>0</v>
      </c>
      <c r="V31" s="49">
        <v>0.005747</v>
      </c>
      <c r="W31" s="49">
        <v>0.009116</v>
      </c>
      <c r="X31" s="49">
        <v>0.415498</v>
      </c>
      <c r="Y31" s="49">
        <v>0</v>
      </c>
      <c r="Z31" s="49">
        <v>0</v>
      </c>
      <c r="AA31" s="71">
        <v>31</v>
      </c>
      <c r="AB31" s="71"/>
      <c r="AC31" s="72"/>
      <c r="AD31" s="78" t="s">
        <v>626</v>
      </c>
      <c r="AE31" s="78">
        <v>535</v>
      </c>
      <c r="AF31" s="78">
        <v>4669</v>
      </c>
      <c r="AG31" s="78">
        <v>1387</v>
      </c>
      <c r="AH31" s="78">
        <v>1006</v>
      </c>
      <c r="AI31" s="78"/>
      <c r="AJ31" s="78" t="s">
        <v>714</v>
      </c>
      <c r="AK31" s="78" t="s">
        <v>794</v>
      </c>
      <c r="AL31" s="82" t="s">
        <v>858</v>
      </c>
      <c r="AM31" s="78"/>
      <c r="AN31" s="80">
        <v>39885.83445601852</v>
      </c>
      <c r="AO31" s="82" t="s">
        <v>938</v>
      </c>
      <c r="AP31" s="78" t="b">
        <v>1</v>
      </c>
      <c r="AQ31" s="78" t="b">
        <v>0</v>
      </c>
      <c r="AR31" s="78" t="b">
        <v>1</v>
      </c>
      <c r="AS31" s="78" t="s">
        <v>560</v>
      </c>
      <c r="AT31" s="78">
        <v>114</v>
      </c>
      <c r="AU31" s="82" t="s">
        <v>990</v>
      </c>
      <c r="AV31" s="78" t="b">
        <v>0</v>
      </c>
      <c r="AW31" s="78" t="s">
        <v>1068</v>
      </c>
      <c r="AX31" s="82" t="s">
        <v>1097</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251</v>
      </c>
      <c r="B32" s="65"/>
      <c r="C32" s="65" t="s">
        <v>64</v>
      </c>
      <c r="D32" s="66">
        <v>167.89542025169925</v>
      </c>
      <c r="E32" s="68"/>
      <c r="F32" s="100" t="s">
        <v>1018</v>
      </c>
      <c r="G32" s="65"/>
      <c r="H32" s="69" t="s">
        <v>251</v>
      </c>
      <c r="I32" s="70"/>
      <c r="J32" s="70"/>
      <c r="K32" s="69" t="s">
        <v>1187</v>
      </c>
      <c r="L32" s="73">
        <v>1</v>
      </c>
      <c r="M32" s="74">
        <v>2171.412109375</v>
      </c>
      <c r="N32" s="74">
        <v>3070.72509765625</v>
      </c>
      <c r="O32" s="75"/>
      <c r="P32" s="76"/>
      <c r="Q32" s="76"/>
      <c r="R32" s="86"/>
      <c r="S32" s="48">
        <v>1</v>
      </c>
      <c r="T32" s="48">
        <v>0</v>
      </c>
      <c r="U32" s="49">
        <v>0</v>
      </c>
      <c r="V32" s="49">
        <v>0.005747</v>
      </c>
      <c r="W32" s="49">
        <v>0.009116</v>
      </c>
      <c r="X32" s="49">
        <v>0.415498</v>
      </c>
      <c r="Y32" s="49">
        <v>0</v>
      </c>
      <c r="Z32" s="49">
        <v>0</v>
      </c>
      <c r="AA32" s="71">
        <v>32</v>
      </c>
      <c r="AB32" s="71"/>
      <c r="AC32" s="72"/>
      <c r="AD32" s="78" t="s">
        <v>627</v>
      </c>
      <c r="AE32" s="78">
        <v>3823</v>
      </c>
      <c r="AF32" s="78">
        <v>4934</v>
      </c>
      <c r="AG32" s="78">
        <v>7798</v>
      </c>
      <c r="AH32" s="78">
        <v>4748</v>
      </c>
      <c r="AI32" s="78"/>
      <c r="AJ32" s="78" t="s">
        <v>715</v>
      </c>
      <c r="AK32" s="78" t="s">
        <v>795</v>
      </c>
      <c r="AL32" s="82" t="s">
        <v>859</v>
      </c>
      <c r="AM32" s="78"/>
      <c r="AN32" s="80">
        <v>40127.79384259259</v>
      </c>
      <c r="AO32" s="82" t="s">
        <v>939</v>
      </c>
      <c r="AP32" s="78" t="b">
        <v>0</v>
      </c>
      <c r="AQ32" s="78" t="b">
        <v>0</v>
      </c>
      <c r="AR32" s="78" t="b">
        <v>1</v>
      </c>
      <c r="AS32" s="78"/>
      <c r="AT32" s="78">
        <v>246</v>
      </c>
      <c r="AU32" s="82" t="s">
        <v>990</v>
      </c>
      <c r="AV32" s="78" t="b">
        <v>0</v>
      </c>
      <c r="AW32" s="78" t="s">
        <v>1068</v>
      </c>
      <c r="AX32" s="82" t="s">
        <v>1098</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252</v>
      </c>
      <c r="B33" s="65"/>
      <c r="C33" s="65" t="s">
        <v>64</v>
      </c>
      <c r="D33" s="66">
        <v>459.91467225549246</v>
      </c>
      <c r="E33" s="68"/>
      <c r="F33" s="100" t="s">
        <v>1019</v>
      </c>
      <c r="G33" s="65"/>
      <c r="H33" s="69" t="s">
        <v>252</v>
      </c>
      <c r="I33" s="70"/>
      <c r="J33" s="70"/>
      <c r="K33" s="69" t="s">
        <v>1188</v>
      </c>
      <c r="L33" s="73">
        <v>1</v>
      </c>
      <c r="M33" s="74">
        <v>3845.170166015625</v>
      </c>
      <c r="N33" s="74">
        <v>8333.40625</v>
      </c>
      <c r="O33" s="75"/>
      <c r="P33" s="76"/>
      <c r="Q33" s="76"/>
      <c r="R33" s="86"/>
      <c r="S33" s="48">
        <v>1</v>
      </c>
      <c r="T33" s="48">
        <v>0</v>
      </c>
      <c r="U33" s="49">
        <v>0</v>
      </c>
      <c r="V33" s="49">
        <v>0.005747</v>
      </c>
      <c r="W33" s="49">
        <v>0.009116</v>
      </c>
      <c r="X33" s="49">
        <v>0.415498</v>
      </c>
      <c r="Y33" s="49">
        <v>0</v>
      </c>
      <c r="Z33" s="49">
        <v>0</v>
      </c>
      <c r="AA33" s="71">
        <v>33</v>
      </c>
      <c r="AB33" s="71"/>
      <c r="AC33" s="72"/>
      <c r="AD33" s="78" t="s">
        <v>628</v>
      </c>
      <c r="AE33" s="78">
        <v>789</v>
      </c>
      <c r="AF33" s="78">
        <v>246359</v>
      </c>
      <c r="AG33" s="78">
        <v>3559</v>
      </c>
      <c r="AH33" s="78">
        <v>266180</v>
      </c>
      <c r="AI33" s="78"/>
      <c r="AJ33" s="78" t="s">
        <v>716</v>
      </c>
      <c r="AK33" s="78" t="s">
        <v>796</v>
      </c>
      <c r="AL33" s="82" t="s">
        <v>860</v>
      </c>
      <c r="AM33" s="78"/>
      <c r="AN33" s="80">
        <v>41278.082824074074</v>
      </c>
      <c r="AO33" s="82" t="s">
        <v>940</v>
      </c>
      <c r="AP33" s="78" t="b">
        <v>0</v>
      </c>
      <c r="AQ33" s="78" t="b">
        <v>0</v>
      </c>
      <c r="AR33" s="78" t="b">
        <v>0</v>
      </c>
      <c r="AS33" s="78" t="s">
        <v>560</v>
      </c>
      <c r="AT33" s="78">
        <v>4533</v>
      </c>
      <c r="AU33" s="82" t="s">
        <v>990</v>
      </c>
      <c r="AV33" s="78" t="b">
        <v>1</v>
      </c>
      <c r="AW33" s="78" t="s">
        <v>1068</v>
      </c>
      <c r="AX33" s="82" t="s">
        <v>1099</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253</v>
      </c>
      <c r="B34" s="65"/>
      <c r="C34" s="65" t="s">
        <v>64</v>
      </c>
      <c r="D34" s="66">
        <v>163.48171723601385</v>
      </c>
      <c r="E34" s="68"/>
      <c r="F34" s="100" t="s">
        <v>1020</v>
      </c>
      <c r="G34" s="65"/>
      <c r="H34" s="69" t="s">
        <v>253</v>
      </c>
      <c r="I34" s="70"/>
      <c r="J34" s="70"/>
      <c r="K34" s="69" t="s">
        <v>1189</v>
      </c>
      <c r="L34" s="73">
        <v>1</v>
      </c>
      <c r="M34" s="74">
        <v>641.900146484375</v>
      </c>
      <c r="N34" s="74">
        <v>7707.96435546875</v>
      </c>
      <c r="O34" s="75"/>
      <c r="P34" s="76"/>
      <c r="Q34" s="76"/>
      <c r="R34" s="86"/>
      <c r="S34" s="48">
        <v>1</v>
      </c>
      <c r="T34" s="48">
        <v>0</v>
      </c>
      <c r="U34" s="49">
        <v>0</v>
      </c>
      <c r="V34" s="49">
        <v>0.005747</v>
      </c>
      <c r="W34" s="49">
        <v>0.009116</v>
      </c>
      <c r="X34" s="49">
        <v>0.415498</v>
      </c>
      <c r="Y34" s="49">
        <v>0</v>
      </c>
      <c r="Z34" s="49">
        <v>0</v>
      </c>
      <c r="AA34" s="71">
        <v>34</v>
      </c>
      <c r="AB34" s="71"/>
      <c r="AC34" s="72"/>
      <c r="AD34" s="78" t="s">
        <v>629</v>
      </c>
      <c r="AE34" s="78">
        <v>251</v>
      </c>
      <c r="AF34" s="78">
        <v>1285</v>
      </c>
      <c r="AG34" s="78">
        <v>810</v>
      </c>
      <c r="AH34" s="78">
        <v>764</v>
      </c>
      <c r="AI34" s="78"/>
      <c r="AJ34" s="78" t="s">
        <v>717</v>
      </c>
      <c r="AK34" s="78" t="s">
        <v>793</v>
      </c>
      <c r="AL34" s="82" t="s">
        <v>861</v>
      </c>
      <c r="AM34" s="78"/>
      <c r="AN34" s="80">
        <v>41593.86356481481</v>
      </c>
      <c r="AO34" s="82" t="s">
        <v>941</v>
      </c>
      <c r="AP34" s="78" t="b">
        <v>0</v>
      </c>
      <c r="AQ34" s="78" t="b">
        <v>0</v>
      </c>
      <c r="AR34" s="78" t="b">
        <v>0</v>
      </c>
      <c r="AS34" s="78" t="s">
        <v>560</v>
      </c>
      <c r="AT34" s="78">
        <v>42</v>
      </c>
      <c r="AU34" s="82" t="s">
        <v>990</v>
      </c>
      <c r="AV34" s="78" t="b">
        <v>0</v>
      </c>
      <c r="AW34" s="78" t="s">
        <v>1068</v>
      </c>
      <c r="AX34" s="82" t="s">
        <v>1100</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254</v>
      </c>
      <c r="B35" s="65"/>
      <c r="C35" s="65" t="s">
        <v>64</v>
      </c>
      <c r="D35" s="66">
        <v>162.38827039409017</v>
      </c>
      <c r="E35" s="68"/>
      <c r="F35" s="100" t="s">
        <v>1021</v>
      </c>
      <c r="G35" s="65"/>
      <c r="H35" s="69" t="s">
        <v>254</v>
      </c>
      <c r="I35" s="70"/>
      <c r="J35" s="70"/>
      <c r="K35" s="69" t="s">
        <v>1190</v>
      </c>
      <c r="L35" s="73">
        <v>1</v>
      </c>
      <c r="M35" s="74">
        <v>4189.05517578125</v>
      </c>
      <c r="N35" s="74">
        <v>2348.5263671875</v>
      </c>
      <c r="O35" s="75"/>
      <c r="P35" s="76"/>
      <c r="Q35" s="76"/>
      <c r="R35" s="86"/>
      <c r="S35" s="48">
        <v>1</v>
      </c>
      <c r="T35" s="48">
        <v>0</v>
      </c>
      <c r="U35" s="49">
        <v>0</v>
      </c>
      <c r="V35" s="49">
        <v>0.005747</v>
      </c>
      <c r="W35" s="49">
        <v>0.009116</v>
      </c>
      <c r="X35" s="49">
        <v>0.415498</v>
      </c>
      <c r="Y35" s="49">
        <v>0</v>
      </c>
      <c r="Z35" s="49">
        <v>0</v>
      </c>
      <c r="AA35" s="71">
        <v>35</v>
      </c>
      <c r="AB35" s="71"/>
      <c r="AC35" s="72"/>
      <c r="AD35" s="78" t="s">
        <v>630</v>
      </c>
      <c r="AE35" s="78">
        <v>205</v>
      </c>
      <c r="AF35" s="78">
        <v>381</v>
      </c>
      <c r="AG35" s="78">
        <v>4225</v>
      </c>
      <c r="AH35" s="78">
        <v>1057</v>
      </c>
      <c r="AI35" s="78"/>
      <c r="AJ35" s="78" t="s">
        <v>718</v>
      </c>
      <c r="AK35" s="78" t="s">
        <v>793</v>
      </c>
      <c r="AL35" s="82" t="s">
        <v>862</v>
      </c>
      <c r="AM35" s="78"/>
      <c r="AN35" s="80">
        <v>39279.693761574075</v>
      </c>
      <c r="AO35" s="82" t="s">
        <v>942</v>
      </c>
      <c r="AP35" s="78" t="b">
        <v>0</v>
      </c>
      <c r="AQ35" s="78" t="b">
        <v>0</v>
      </c>
      <c r="AR35" s="78" t="b">
        <v>1</v>
      </c>
      <c r="AS35" s="78" t="s">
        <v>560</v>
      </c>
      <c r="AT35" s="78">
        <v>37</v>
      </c>
      <c r="AU35" s="82" t="s">
        <v>990</v>
      </c>
      <c r="AV35" s="78" t="b">
        <v>0</v>
      </c>
      <c r="AW35" s="78" t="s">
        <v>1068</v>
      </c>
      <c r="AX35" s="82" t="s">
        <v>1101</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255</v>
      </c>
      <c r="B36" s="65"/>
      <c r="C36" s="65" t="s">
        <v>64</v>
      </c>
      <c r="D36" s="66">
        <v>168.36956976722368</v>
      </c>
      <c r="E36" s="68"/>
      <c r="F36" s="100" t="s">
        <v>1022</v>
      </c>
      <c r="G36" s="65"/>
      <c r="H36" s="69" t="s">
        <v>255</v>
      </c>
      <c r="I36" s="70"/>
      <c r="J36" s="70"/>
      <c r="K36" s="69" t="s">
        <v>1191</v>
      </c>
      <c r="L36" s="73">
        <v>1</v>
      </c>
      <c r="M36" s="74">
        <v>194.9122772216797</v>
      </c>
      <c r="N36" s="74">
        <v>5706.251953125</v>
      </c>
      <c r="O36" s="75"/>
      <c r="P36" s="76"/>
      <c r="Q36" s="76"/>
      <c r="R36" s="86"/>
      <c r="S36" s="48">
        <v>1</v>
      </c>
      <c r="T36" s="48">
        <v>0</v>
      </c>
      <c r="U36" s="49">
        <v>0</v>
      </c>
      <c r="V36" s="49">
        <v>0.005747</v>
      </c>
      <c r="W36" s="49">
        <v>0.009116</v>
      </c>
      <c r="X36" s="49">
        <v>0.415498</v>
      </c>
      <c r="Y36" s="49">
        <v>0</v>
      </c>
      <c r="Z36" s="49">
        <v>0</v>
      </c>
      <c r="AA36" s="71">
        <v>36</v>
      </c>
      <c r="AB36" s="71"/>
      <c r="AC36" s="72"/>
      <c r="AD36" s="78" t="s">
        <v>631</v>
      </c>
      <c r="AE36" s="78">
        <v>1345</v>
      </c>
      <c r="AF36" s="78">
        <v>5326</v>
      </c>
      <c r="AG36" s="78">
        <v>34995</v>
      </c>
      <c r="AH36" s="78">
        <v>5324</v>
      </c>
      <c r="AI36" s="78"/>
      <c r="AJ36" s="78" t="s">
        <v>719</v>
      </c>
      <c r="AK36" s="78" t="s">
        <v>797</v>
      </c>
      <c r="AL36" s="82" t="s">
        <v>863</v>
      </c>
      <c r="AM36" s="78"/>
      <c r="AN36" s="80">
        <v>39693.93188657407</v>
      </c>
      <c r="AO36" s="82" t="s">
        <v>943</v>
      </c>
      <c r="AP36" s="78" t="b">
        <v>0</v>
      </c>
      <c r="AQ36" s="78" t="b">
        <v>0</v>
      </c>
      <c r="AR36" s="78" t="b">
        <v>1</v>
      </c>
      <c r="AS36" s="78"/>
      <c r="AT36" s="78">
        <v>657</v>
      </c>
      <c r="AU36" s="82" t="s">
        <v>998</v>
      </c>
      <c r="AV36" s="78" t="b">
        <v>0</v>
      </c>
      <c r="AW36" s="78" t="s">
        <v>1068</v>
      </c>
      <c r="AX36" s="82" t="s">
        <v>1102</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256</v>
      </c>
      <c r="B37" s="65"/>
      <c r="C37" s="65" t="s">
        <v>64</v>
      </c>
      <c r="D37" s="66">
        <v>1000</v>
      </c>
      <c r="E37" s="68"/>
      <c r="F37" s="100" t="s">
        <v>1023</v>
      </c>
      <c r="G37" s="65"/>
      <c r="H37" s="69" t="s">
        <v>256</v>
      </c>
      <c r="I37" s="70"/>
      <c r="J37" s="70"/>
      <c r="K37" s="69" t="s">
        <v>1192</v>
      </c>
      <c r="L37" s="73">
        <v>1</v>
      </c>
      <c r="M37" s="74">
        <v>1547.222412109375</v>
      </c>
      <c r="N37" s="74">
        <v>2243.908935546875</v>
      </c>
      <c r="O37" s="75"/>
      <c r="P37" s="76"/>
      <c r="Q37" s="76"/>
      <c r="R37" s="86"/>
      <c r="S37" s="48">
        <v>1</v>
      </c>
      <c r="T37" s="48">
        <v>0</v>
      </c>
      <c r="U37" s="49">
        <v>0</v>
      </c>
      <c r="V37" s="49">
        <v>0.005747</v>
      </c>
      <c r="W37" s="49">
        <v>0.009116</v>
      </c>
      <c r="X37" s="49">
        <v>0.415498</v>
      </c>
      <c r="Y37" s="49">
        <v>0</v>
      </c>
      <c r="Z37" s="49">
        <v>0</v>
      </c>
      <c r="AA37" s="71">
        <v>37</v>
      </c>
      <c r="AB37" s="71"/>
      <c r="AC37" s="72"/>
      <c r="AD37" s="78" t="s">
        <v>632</v>
      </c>
      <c r="AE37" s="78">
        <v>2</v>
      </c>
      <c r="AF37" s="78">
        <v>692871</v>
      </c>
      <c r="AG37" s="78">
        <v>4297</v>
      </c>
      <c r="AH37" s="78">
        <v>3</v>
      </c>
      <c r="AI37" s="78"/>
      <c r="AJ37" s="78" t="s">
        <v>720</v>
      </c>
      <c r="AK37" s="78" t="s">
        <v>798</v>
      </c>
      <c r="AL37" s="82" t="s">
        <v>864</v>
      </c>
      <c r="AM37" s="78"/>
      <c r="AN37" s="80">
        <v>39785.08006944445</v>
      </c>
      <c r="AO37" s="82" t="s">
        <v>944</v>
      </c>
      <c r="AP37" s="78" t="b">
        <v>0</v>
      </c>
      <c r="AQ37" s="78" t="b">
        <v>0</v>
      </c>
      <c r="AR37" s="78" t="b">
        <v>0</v>
      </c>
      <c r="AS37" s="78"/>
      <c r="AT37" s="78">
        <v>24818</v>
      </c>
      <c r="AU37" s="82" t="s">
        <v>990</v>
      </c>
      <c r="AV37" s="78" t="b">
        <v>1</v>
      </c>
      <c r="AW37" s="78" t="s">
        <v>1068</v>
      </c>
      <c r="AX37" s="82" t="s">
        <v>1103</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257</v>
      </c>
      <c r="B38" s="65"/>
      <c r="C38" s="65" t="s">
        <v>64</v>
      </c>
      <c r="D38" s="66">
        <v>164.20987542056923</v>
      </c>
      <c r="E38" s="68"/>
      <c r="F38" s="100" t="s">
        <v>1024</v>
      </c>
      <c r="G38" s="65"/>
      <c r="H38" s="69" t="s">
        <v>257</v>
      </c>
      <c r="I38" s="70"/>
      <c r="J38" s="70"/>
      <c r="K38" s="69" t="s">
        <v>1193</v>
      </c>
      <c r="L38" s="73">
        <v>1</v>
      </c>
      <c r="M38" s="74">
        <v>1824.43408203125</v>
      </c>
      <c r="N38" s="74">
        <v>9498.3994140625</v>
      </c>
      <c r="O38" s="75"/>
      <c r="P38" s="76"/>
      <c r="Q38" s="76"/>
      <c r="R38" s="86"/>
      <c r="S38" s="48">
        <v>1</v>
      </c>
      <c r="T38" s="48">
        <v>0</v>
      </c>
      <c r="U38" s="49">
        <v>0</v>
      </c>
      <c r="V38" s="49">
        <v>0.005747</v>
      </c>
      <c r="W38" s="49">
        <v>0.009116</v>
      </c>
      <c r="X38" s="49">
        <v>0.415498</v>
      </c>
      <c r="Y38" s="49">
        <v>0</v>
      </c>
      <c r="Z38" s="49">
        <v>0</v>
      </c>
      <c r="AA38" s="71">
        <v>38</v>
      </c>
      <c r="AB38" s="71"/>
      <c r="AC38" s="72"/>
      <c r="AD38" s="78" t="s">
        <v>633</v>
      </c>
      <c r="AE38" s="78">
        <v>584</v>
      </c>
      <c r="AF38" s="78">
        <v>1887</v>
      </c>
      <c r="AG38" s="78">
        <v>8613</v>
      </c>
      <c r="AH38" s="78">
        <v>372</v>
      </c>
      <c r="AI38" s="78"/>
      <c r="AJ38" s="78" t="s">
        <v>721</v>
      </c>
      <c r="AK38" s="78" t="s">
        <v>799</v>
      </c>
      <c r="AL38" s="82" t="s">
        <v>865</v>
      </c>
      <c r="AM38" s="78"/>
      <c r="AN38" s="80">
        <v>39864.96115740741</v>
      </c>
      <c r="AO38" s="82" t="s">
        <v>945</v>
      </c>
      <c r="AP38" s="78" t="b">
        <v>0</v>
      </c>
      <c r="AQ38" s="78" t="b">
        <v>0</v>
      </c>
      <c r="AR38" s="78" t="b">
        <v>1</v>
      </c>
      <c r="AS38" s="78"/>
      <c r="AT38" s="78">
        <v>100</v>
      </c>
      <c r="AU38" s="82" t="s">
        <v>990</v>
      </c>
      <c r="AV38" s="78" t="b">
        <v>0</v>
      </c>
      <c r="AW38" s="78" t="s">
        <v>1068</v>
      </c>
      <c r="AX38" s="82" t="s">
        <v>1104</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258</v>
      </c>
      <c r="B39" s="65"/>
      <c r="C39" s="65" t="s">
        <v>64</v>
      </c>
      <c r="D39" s="66">
        <v>174.16943437676366</v>
      </c>
      <c r="E39" s="68"/>
      <c r="F39" s="100" t="s">
        <v>1025</v>
      </c>
      <c r="G39" s="65"/>
      <c r="H39" s="69" t="s">
        <v>258</v>
      </c>
      <c r="I39" s="70"/>
      <c r="J39" s="70"/>
      <c r="K39" s="69" t="s">
        <v>1194</v>
      </c>
      <c r="L39" s="73">
        <v>1</v>
      </c>
      <c r="M39" s="74">
        <v>920.0230712890625</v>
      </c>
      <c r="N39" s="74">
        <v>5949.2265625</v>
      </c>
      <c r="O39" s="75"/>
      <c r="P39" s="76"/>
      <c r="Q39" s="76"/>
      <c r="R39" s="86"/>
      <c r="S39" s="48">
        <v>1</v>
      </c>
      <c r="T39" s="48">
        <v>0</v>
      </c>
      <c r="U39" s="49">
        <v>0</v>
      </c>
      <c r="V39" s="49">
        <v>0.005747</v>
      </c>
      <c r="W39" s="49">
        <v>0.009116</v>
      </c>
      <c r="X39" s="49">
        <v>0.415498</v>
      </c>
      <c r="Y39" s="49">
        <v>0</v>
      </c>
      <c r="Z39" s="49">
        <v>0</v>
      </c>
      <c r="AA39" s="71">
        <v>39</v>
      </c>
      <c r="AB39" s="71"/>
      <c r="AC39" s="72"/>
      <c r="AD39" s="78" t="s">
        <v>634</v>
      </c>
      <c r="AE39" s="78">
        <v>10165</v>
      </c>
      <c r="AF39" s="78">
        <v>10121</v>
      </c>
      <c r="AG39" s="78">
        <v>19940</v>
      </c>
      <c r="AH39" s="78">
        <v>1</v>
      </c>
      <c r="AI39" s="78"/>
      <c r="AJ39" s="78" t="s">
        <v>722</v>
      </c>
      <c r="AK39" s="78" t="s">
        <v>800</v>
      </c>
      <c r="AL39" s="82" t="s">
        <v>866</v>
      </c>
      <c r="AM39" s="78"/>
      <c r="AN39" s="80">
        <v>40826.641747685186</v>
      </c>
      <c r="AO39" s="82" t="s">
        <v>946</v>
      </c>
      <c r="AP39" s="78" t="b">
        <v>1</v>
      </c>
      <c r="AQ39" s="78" t="b">
        <v>0</v>
      </c>
      <c r="AR39" s="78" t="b">
        <v>0</v>
      </c>
      <c r="AS39" s="78"/>
      <c r="AT39" s="78">
        <v>121</v>
      </c>
      <c r="AU39" s="82" t="s">
        <v>990</v>
      </c>
      <c r="AV39" s="78" t="b">
        <v>0</v>
      </c>
      <c r="AW39" s="78" t="s">
        <v>1068</v>
      </c>
      <c r="AX39" s="82" t="s">
        <v>1105</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259</v>
      </c>
      <c r="B40" s="65"/>
      <c r="C40" s="65" t="s">
        <v>64</v>
      </c>
      <c r="D40" s="66">
        <v>164.422758876519</v>
      </c>
      <c r="E40" s="68"/>
      <c r="F40" s="100" t="s">
        <v>1026</v>
      </c>
      <c r="G40" s="65"/>
      <c r="H40" s="69" t="s">
        <v>259</v>
      </c>
      <c r="I40" s="70"/>
      <c r="J40" s="70"/>
      <c r="K40" s="69" t="s">
        <v>1195</v>
      </c>
      <c r="L40" s="73">
        <v>1</v>
      </c>
      <c r="M40" s="74">
        <v>266.2320556640625</v>
      </c>
      <c r="N40" s="74">
        <v>3605.21875</v>
      </c>
      <c r="O40" s="75"/>
      <c r="P40" s="76"/>
      <c r="Q40" s="76"/>
      <c r="R40" s="86"/>
      <c r="S40" s="48">
        <v>1</v>
      </c>
      <c r="T40" s="48">
        <v>0</v>
      </c>
      <c r="U40" s="49">
        <v>0</v>
      </c>
      <c r="V40" s="49">
        <v>0.005747</v>
      </c>
      <c r="W40" s="49">
        <v>0.009116</v>
      </c>
      <c r="X40" s="49">
        <v>0.415498</v>
      </c>
      <c r="Y40" s="49">
        <v>0</v>
      </c>
      <c r="Z40" s="49">
        <v>0</v>
      </c>
      <c r="AA40" s="71">
        <v>40</v>
      </c>
      <c r="AB40" s="71"/>
      <c r="AC40" s="72"/>
      <c r="AD40" s="78" t="s">
        <v>635</v>
      </c>
      <c r="AE40" s="78">
        <v>2106</v>
      </c>
      <c r="AF40" s="78">
        <v>2063</v>
      </c>
      <c r="AG40" s="78">
        <v>34862</v>
      </c>
      <c r="AH40" s="78">
        <v>5250</v>
      </c>
      <c r="AI40" s="78"/>
      <c r="AJ40" s="78" t="s">
        <v>723</v>
      </c>
      <c r="AK40" s="78" t="s">
        <v>799</v>
      </c>
      <c r="AL40" s="82" t="s">
        <v>867</v>
      </c>
      <c r="AM40" s="78"/>
      <c r="AN40" s="80">
        <v>39550.15844907407</v>
      </c>
      <c r="AO40" s="82" t="s">
        <v>947</v>
      </c>
      <c r="AP40" s="78" t="b">
        <v>0</v>
      </c>
      <c r="AQ40" s="78" t="b">
        <v>0</v>
      </c>
      <c r="AR40" s="78" t="b">
        <v>1</v>
      </c>
      <c r="AS40" s="78"/>
      <c r="AT40" s="78">
        <v>521</v>
      </c>
      <c r="AU40" s="82" t="s">
        <v>990</v>
      </c>
      <c r="AV40" s="78" t="b">
        <v>0</v>
      </c>
      <c r="AW40" s="78" t="s">
        <v>1068</v>
      </c>
      <c r="AX40" s="82" t="s">
        <v>1106</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260</v>
      </c>
      <c r="B41" s="65"/>
      <c r="C41" s="65" t="s">
        <v>64</v>
      </c>
      <c r="D41" s="66">
        <v>170.09320002136224</v>
      </c>
      <c r="E41" s="68"/>
      <c r="F41" s="100" t="s">
        <v>1027</v>
      </c>
      <c r="G41" s="65"/>
      <c r="H41" s="69" t="s">
        <v>260</v>
      </c>
      <c r="I41" s="70"/>
      <c r="J41" s="70"/>
      <c r="K41" s="69" t="s">
        <v>1196</v>
      </c>
      <c r="L41" s="73">
        <v>1</v>
      </c>
      <c r="M41" s="74">
        <v>3402.5546875</v>
      </c>
      <c r="N41" s="74">
        <v>9122.873046875</v>
      </c>
      <c r="O41" s="75"/>
      <c r="P41" s="76"/>
      <c r="Q41" s="76"/>
      <c r="R41" s="86"/>
      <c r="S41" s="48">
        <v>1</v>
      </c>
      <c r="T41" s="48">
        <v>0</v>
      </c>
      <c r="U41" s="49">
        <v>0</v>
      </c>
      <c r="V41" s="49">
        <v>0.005747</v>
      </c>
      <c r="W41" s="49">
        <v>0.009116</v>
      </c>
      <c r="X41" s="49">
        <v>0.415498</v>
      </c>
      <c r="Y41" s="49">
        <v>0</v>
      </c>
      <c r="Z41" s="49">
        <v>0</v>
      </c>
      <c r="AA41" s="71">
        <v>41</v>
      </c>
      <c r="AB41" s="71"/>
      <c r="AC41" s="72"/>
      <c r="AD41" s="78" t="s">
        <v>636</v>
      </c>
      <c r="AE41" s="78">
        <v>7413</v>
      </c>
      <c r="AF41" s="78">
        <v>6751</v>
      </c>
      <c r="AG41" s="78">
        <v>37434</v>
      </c>
      <c r="AH41" s="78">
        <v>19002</v>
      </c>
      <c r="AI41" s="78"/>
      <c r="AJ41" s="78" t="s">
        <v>724</v>
      </c>
      <c r="AK41" s="78" t="s">
        <v>801</v>
      </c>
      <c r="AL41" s="82" t="s">
        <v>868</v>
      </c>
      <c r="AM41" s="78"/>
      <c r="AN41" s="80">
        <v>39839.87869212963</v>
      </c>
      <c r="AO41" s="82" t="s">
        <v>948</v>
      </c>
      <c r="AP41" s="78" t="b">
        <v>0</v>
      </c>
      <c r="AQ41" s="78" t="b">
        <v>0</v>
      </c>
      <c r="AR41" s="78" t="b">
        <v>1</v>
      </c>
      <c r="AS41" s="78"/>
      <c r="AT41" s="78">
        <v>458</v>
      </c>
      <c r="AU41" s="82" t="s">
        <v>999</v>
      </c>
      <c r="AV41" s="78" t="b">
        <v>0</v>
      </c>
      <c r="AW41" s="78" t="s">
        <v>1068</v>
      </c>
      <c r="AX41" s="82" t="s">
        <v>1107</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261</v>
      </c>
      <c r="B42" s="65"/>
      <c r="C42" s="65" t="s">
        <v>64</v>
      </c>
      <c r="D42" s="66">
        <v>1000</v>
      </c>
      <c r="E42" s="68"/>
      <c r="F42" s="100" t="s">
        <v>1028</v>
      </c>
      <c r="G42" s="65"/>
      <c r="H42" s="69" t="s">
        <v>261</v>
      </c>
      <c r="I42" s="70"/>
      <c r="J42" s="70"/>
      <c r="K42" s="69" t="s">
        <v>1197</v>
      </c>
      <c r="L42" s="73">
        <v>1</v>
      </c>
      <c r="M42" s="74">
        <v>1540.0693359375</v>
      </c>
      <c r="N42" s="74">
        <v>5057.87939453125</v>
      </c>
      <c r="O42" s="75"/>
      <c r="P42" s="76"/>
      <c r="Q42" s="76"/>
      <c r="R42" s="86"/>
      <c r="S42" s="48">
        <v>1</v>
      </c>
      <c r="T42" s="48">
        <v>0</v>
      </c>
      <c r="U42" s="49">
        <v>0</v>
      </c>
      <c r="V42" s="49">
        <v>0.005747</v>
      </c>
      <c r="W42" s="49">
        <v>0.009116</v>
      </c>
      <c r="X42" s="49">
        <v>0.415498</v>
      </c>
      <c r="Y42" s="49">
        <v>0</v>
      </c>
      <c r="Z42" s="49">
        <v>0</v>
      </c>
      <c r="AA42" s="71">
        <v>42</v>
      </c>
      <c r="AB42" s="71"/>
      <c r="AC42" s="72"/>
      <c r="AD42" s="78" t="s">
        <v>637</v>
      </c>
      <c r="AE42" s="78">
        <v>310</v>
      </c>
      <c r="AF42" s="78">
        <v>42663788</v>
      </c>
      <c r="AG42" s="78">
        <v>12779</v>
      </c>
      <c r="AH42" s="78">
        <v>161</v>
      </c>
      <c r="AI42" s="78"/>
      <c r="AJ42" s="78"/>
      <c r="AK42" s="78"/>
      <c r="AL42" s="82" t="s">
        <v>869</v>
      </c>
      <c r="AM42" s="78"/>
      <c r="AN42" s="80">
        <v>39836.63789351852</v>
      </c>
      <c r="AO42" s="82" t="s">
        <v>949</v>
      </c>
      <c r="AP42" s="78" t="b">
        <v>0</v>
      </c>
      <c r="AQ42" s="78" t="b">
        <v>0</v>
      </c>
      <c r="AR42" s="78" t="b">
        <v>0</v>
      </c>
      <c r="AS42" s="78"/>
      <c r="AT42" s="78">
        <v>88959</v>
      </c>
      <c r="AU42" s="82" t="s">
        <v>996</v>
      </c>
      <c r="AV42" s="78" t="b">
        <v>1</v>
      </c>
      <c r="AW42" s="78" t="s">
        <v>1068</v>
      </c>
      <c r="AX42" s="82" t="s">
        <v>1108</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262</v>
      </c>
      <c r="B43" s="65"/>
      <c r="C43" s="65" t="s">
        <v>64</v>
      </c>
      <c r="D43" s="66">
        <v>210.54710447726725</v>
      </c>
      <c r="E43" s="68"/>
      <c r="F43" s="100" t="s">
        <v>1029</v>
      </c>
      <c r="G43" s="65"/>
      <c r="H43" s="69" t="s">
        <v>262</v>
      </c>
      <c r="I43" s="70"/>
      <c r="J43" s="70"/>
      <c r="K43" s="69" t="s">
        <v>1198</v>
      </c>
      <c r="L43" s="73">
        <v>1</v>
      </c>
      <c r="M43" s="74">
        <v>4196.875</v>
      </c>
      <c r="N43" s="74">
        <v>7436.63720703125</v>
      </c>
      <c r="O43" s="75"/>
      <c r="P43" s="76"/>
      <c r="Q43" s="76"/>
      <c r="R43" s="86"/>
      <c r="S43" s="48">
        <v>1</v>
      </c>
      <c r="T43" s="48">
        <v>0</v>
      </c>
      <c r="U43" s="49">
        <v>0</v>
      </c>
      <c r="V43" s="49">
        <v>0.005747</v>
      </c>
      <c r="W43" s="49">
        <v>0.009116</v>
      </c>
      <c r="X43" s="49">
        <v>0.415498</v>
      </c>
      <c r="Y43" s="49">
        <v>0</v>
      </c>
      <c r="Z43" s="49">
        <v>0</v>
      </c>
      <c r="AA43" s="71">
        <v>43</v>
      </c>
      <c r="AB43" s="71"/>
      <c r="AC43" s="72"/>
      <c r="AD43" s="78" t="s">
        <v>638</v>
      </c>
      <c r="AE43" s="78">
        <v>1035</v>
      </c>
      <c r="AF43" s="78">
        <v>40196</v>
      </c>
      <c r="AG43" s="78">
        <v>17177</v>
      </c>
      <c r="AH43" s="78">
        <v>21846</v>
      </c>
      <c r="AI43" s="78"/>
      <c r="AJ43" s="78" t="s">
        <v>725</v>
      </c>
      <c r="AK43" s="78"/>
      <c r="AL43" s="82" t="s">
        <v>870</v>
      </c>
      <c r="AM43" s="78"/>
      <c r="AN43" s="80">
        <v>39862.59034722222</v>
      </c>
      <c r="AO43" s="82" t="s">
        <v>950</v>
      </c>
      <c r="AP43" s="78" t="b">
        <v>0</v>
      </c>
      <c r="AQ43" s="78" t="b">
        <v>0</v>
      </c>
      <c r="AR43" s="78" t="b">
        <v>1</v>
      </c>
      <c r="AS43" s="78"/>
      <c r="AT43" s="78">
        <v>1412</v>
      </c>
      <c r="AU43" s="82" t="s">
        <v>996</v>
      </c>
      <c r="AV43" s="78" t="b">
        <v>1</v>
      </c>
      <c r="AW43" s="78" t="s">
        <v>1068</v>
      </c>
      <c r="AX43" s="82" t="s">
        <v>1109</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263</v>
      </c>
      <c r="B44" s="65"/>
      <c r="C44" s="65" t="s">
        <v>64</v>
      </c>
      <c r="D44" s="66">
        <v>162.0459634734437</v>
      </c>
      <c r="E44" s="68"/>
      <c r="F44" s="100" t="s">
        <v>1030</v>
      </c>
      <c r="G44" s="65"/>
      <c r="H44" s="69" t="s">
        <v>263</v>
      </c>
      <c r="I44" s="70"/>
      <c r="J44" s="70"/>
      <c r="K44" s="69" t="s">
        <v>1199</v>
      </c>
      <c r="L44" s="73">
        <v>1</v>
      </c>
      <c r="M44" s="74">
        <v>1717.4898681640625</v>
      </c>
      <c r="N44" s="74">
        <v>573.854736328125</v>
      </c>
      <c r="O44" s="75"/>
      <c r="P44" s="76"/>
      <c r="Q44" s="76"/>
      <c r="R44" s="86"/>
      <c r="S44" s="48">
        <v>1</v>
      </c>
      <c r="T44" s="48">
        <v>0</v>
      </c>
      <c r="U44" s="49">
        <v>0</v>
      </c>
      <c r="V44" s="49">
        <v>0.005747</v>
      </c>
      <c r="W44" s="49">
        <v>0.009116</v>
      </c>
      <c r="X44" s="49">
        <v>0.415498</v>
      </c>
      <c r="Y44" s="49">
        <v>0</v>
      </c>
      <c r="Z44" s="49">
        <v>0</v>
      </c>
      <c r="AA44" s="71">
        <v>44</v>
      </c>
      <c r="AB44" s="71"/>
      <c r="AC44" s="72"/>
      <c r="AD44" s="78" t="s">
        <v>639</v>
      </c>
      <c r="AE44" s="78">
        <v>90</v>
      </c>
      <c r="AF44" s="78">
        <v>98</v>
      </c>
      <c r="AG44" s="78">
        <v>323</v>
      </c>
      <c r="AH44" s="78">
        <v>137</v>
      </c>
      <c r="AI44" s="78"/>
      <c r="AJ44" s="78" t="s">
        <v>726</v>
      </c>
      <c r="AK44" s="78"/>
      <c r="AL44" s="78"/>
      <c r="AM44" s="78"/>
      <c r="AN44" s="80">
        <v>42466.56217592592</v>
      </c>
      <c r="AO44" s="82" t="s">
        <v>951</v>
      </c>
      <c r="AP44" s="78" t="b">
        <v>0</v>
      </c>
      <c r="AQ44" s="78" t="b">
        <v>0</v>
      </c>
      <c r="AR44" s="78" t="b">
        <v>0</v>
      </c>
      <c r="AS44" s="78"/>
      <c r="AT44" s="78">
        <v>5</v>
      </c>
      <c r="AU44" s="82" t="s">
        <v>990</v>
      </c>
      <c r="AV44" s="78" t="b">
        <v>0</v>
      </c>
      <c r="AW44" s="78" t="s">
        <v>1068</v>
      </c>
      <c r="AX44" s="82" t="s">
        <v>1110</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264</v>
      </c>
      <c r="B45" s="65"/>
      <c r="C45" s="65" t="s">
        <v>64</v>
      </c>
      <c r="D45" s="66">
        <v>163.94498066572268</v>
      </c>
      <c r="E45" s="68"/>
      <c r="F45" s="100" t="s">
        <v>1031</v>
      </c>
      <c r="G45" s="65"/>
      <c r="H45" s="69" t="s">
        <v>264</v>
      </c>
      <c r="I45" s="70"/>
      <c r="J45" s="70"/>
      <c r="K45" s="69" t="s">
        <v>1200</v>
      </c>
      <c r="L45" s="73">
        <v>1</v>
      </c>
      <c r="M45" s="74">
        <v>3736.063720703125</v>
      </c>
      <c r="N45" s="74">
        <v>5033.34130859375</v>
      </c>
      <c r="O45" s="75"/>
      <c r="P45" s="76"/>
      <c r="Q45" s="76"/>
      <c r="R45" s="86"/>
      <c r="S45" s="48">
        <v>1</v>
      </c>
      <c r="T45" s="48">
        <v>0</v>
      </c>
      <c r="U45" s="49">
        <v>0</v>
      </c>
      <c r="V45" s="49">
        <v>0.005747</v>
      </c>
      <c r="W45" s="49">
        <v>0.009116</v>
      </c>
      <c r="X45" s="49">
        <v>0.415498</v>
      </c>
      <c r="Y45" s="49">
        <v>0</v>
      </c>
      <c r="Z45" s="49">
        <v>0</v>
      </c>
      <c r="AA45" s="71">
        <v>45</v>
      </c>
      <c r="AB45" s="71"/>
      <c r="AC45" s="72"/>
      <c r="AD45" s="78" t="s">
        <v>640</v>
      </c>
      <c r="AE45" s="78">
        <v>301</v>
      </c>
      <c r="AF45" s="78">
        <v>1668</v>
      </c>
      <c r="AG45" s="78">
        <v>1071</v>
      </c>
      <c r="AH45" s="78">
        <v>1221</v>
      </c>
      <c r="AI45" s="78"/>
      <c r="AJ45" s="78" t="s">
        <v>727</v>
      </c>
      <c r="AK45" s="78" t="s">
        <v>802</v>
      </c>
      <c r="AL45" s="78"/>
      <c r="AM45" s="78"/>
      <c r="AN45" s="80">
        <v>40969.19228009259</v>
      </c>
      <c r="AO45" s="78"/>
      <c r="AP45" s="78" t="b">
        <v>1</v>
      </c>
      <c r="AQ45" s="78" t="b">
        <v>0</v>
      </c>
      <c r="AR45" s="78" t="b">
        <v>1</v>
      </c>
      <c r="AS45" s="78"/>
      <c r="AT45" s="78">
        <v>32</v>
      </c>
      <c r="AU45" s="82" t="s">
        <v>990</v>
      </c>
      <c r="AV45" s="78" t="b">
        <v>0</v>
      </c>
      <c r="AW45" s="78" t="s">
        <v>1068</v>
      </c>
      <c r="AX45" s="82" t="s">
        <v>1111</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265</v>
      </c>
      <c r="B46" s="65"/>
      <c r="C46" s="65" t="s">
        <v>64</v>
      </c>
      <c r="D46" s="66">
        <v>162.16812954759666</v>
      </c>
      <c r="E46" s="68"/>
      <c r="F46" s="100" t="s">
        <v>1032</v>
      </c>
      <c r="G46" s="65"/>
      <c r="H46" s="69" t="s">
        <v>265</v>
      </c>
      <c r="I46" s="70"/>
      <c r="J46" s="70"/>
      <c r="K46" s="69" t="s">
        <v>1201</v>
      </c>
      <c r="L46" s="73">
        <v>1</v>
      </c>
      <c r="M46" s="74">
        <v>3089.30419921875</v>
      </c>
      <c r="N46" s="74">
        <v>7909.4072265625</v>
      </c>
      <c r="O46" s="75"/>
      <c r="P46" s="76"/>
      <c r="Q46" s="76"/>
      <c r="R46" s="86"/>
      <c r="S46" s="48">
        <v>1</v>
      </c>
      <c r="T46" s="48">
        <v>0</v>
      </c>
      <c r="U46" s="49">
        <v>0</v>
      </c>
      <c r="V46" s="49">
        <v>0.005747</v>
      </c>
      <c r="W46" s="49">
        <v>0.009116</v>
      </c>
      <c r="X46" s="49">
        <v>0.415498</v>
      </c>
      <c r="Y46" s="49">
        <v>0</v>
      </c>
      <c r="Z46" s="49">
        <v>0</v>
      </c>
      <c r="AA46" s="71">
        <v>46</v>
      </c>
      <c r="AB46" s="71"/>
      <c r="AC46" s="72"/>
      <c r="AD46" s="78" t="s">
        <v>641</v>
      </c>
      <c r="AE46" s="78">
        <v>430</v>
      </c>
      <c r="AF46" s="78">
        <v>199</v>
      </c>
      <c r="AG46" s="78">
        <v>227</v>
      </c>
      <c r="AH46" s="78">
        <v>511</v>
      </c>
      <c r="AI46" s="78"/>
      <c r="AJ46" s="78" t="s">
        <v>728</v>
      </c>
      <c r="AK46" s="78" t="s">
        <v>793</v>
      </c>
      <c r="AL46" s="82" t="s">
        <v>871</v>
      </c>
      <c r="AM46" s="78"/>
      <c r="AN46" s="80">
        <v>43361.66678240741</v>
      </c>
      <c r="AO46" s="82" t="s">
        <v>952</v>
      </c>
      <c r="AP46" s="78" t="b">
        <v>0</v>
      </c>
      <c r="AQ46" s="78" t="b">
        <v>0</v>
      </c>
      <c r="AR46" s="78" t="b">
        <v>1</v>
      </c>
      <c r="AS46" s="78"/>
      <c r="AT46" s="78">
        <v>8</v>
      </c>
      <c r="AU46" s="82" t="s">
        <v>990</v>
      </c>
      <c r="AV46" s="78" t="b">
        <v>0</v>
      </c>
      <c r="AW46" s="78" t="s">
        <v>1068</v>
      </c>
      <c r="AX46" s="82" t="s">
        <v>1112</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266</v>
      </c>
      <c r="B47" s="65"/>
      <c r="C47" s="65" t="s">
        <v>64</v>
      </c>
      <c r="D47" s="66">
        <v>162.16087215705292</v>
      </c>
      <c r="E47" s="68"/>
      <c r="F47" s="100" t="s">
        <v>1033</v>
      </c>
      <c r="G47" s="65"/>
      <c r="H47" s="69" t="s">
        <v>266</v>
      </c>
      <c r="I47" s="70"/>
      <c r="J47" s="70"/>
      <c r="K47" s="69" t="s">
        <v>1202</v>
      </c>
      <c r="L47" s="73">
        <v>1</v>
      </c>
      <c r="M47" s="74">
        <v>3772.11181640625</v>
      </c>
      <c r="N47" s="74">
        <v>1406.78076171875</v>
      </c>
      <c r="O47" s="75"/>
      <c r="P47" s="76"/>
      <c r="Q47" s="76"/>
      <c r="R47" s="86"/>
      <c r="S47" s="48">
        <v>1</v>
      </c>
      <c r="T47" s="48">
        <v>0</v>
      </c>
      <c r="U47" s="49">
        <v>0</v>
      </c>
      <c r="V47" s="49">
        <v>0.005747</v>
      </c>
      <c r="W47" s="49">
        <v>0.009116</v>
      </c>
      <c r="X47" s="49">
        <v>0.415498</v>
      </c>
      <c r="Y47" s="49">
        <v>0</v>
      </c>
      <c r="Z47" s="49">
        <v>0</v>
      </c>
      <c r="AA47" s="71">
        <v>47</v>
      </c>
      <c r="AB47" s="71"/>
      <c r="AC47" s="72"/>
      <c r="AD47" s="78" t="s">
        <v>642</v>
      </c>
      <c r="AE47" s="78">
        <v>360</v>
      </c>
      <c r="AF47" s="78">
        <v>193</v>
      </c>
      <c r="AG47" s="78">
        <v>340</v>
      </c>
      <c r="AH47" s="78">
        <v>598</v>
      </c>
      <c r="AI47" s="78"/>
      <c r="AJ47" s="78" t="s">
        <v>729</v>
      </c>
      <c r="AK47" s="78" t="s">
        <v>803</v>
      </c>
      <c r="AL47" s="82" t="s">
        <v>872</v>
      </c>
      <c r="AM47" s="78"/>
      <c r="AN47" s="80">
        <v>40635.693449074075</v>
      </c>
      <c r="AO47" s="82" t="s">
        <v>953</v>
      </c>
      <c r="AP47" s="78" t="b">
        <v>0</v>
      </c>
      <c r="AQ47" s="78" t="b">
        <v>0</v>
      </c>
      <c r="AR47" s="78" t="b">
        <v>0</v>
      </c>
      <c r="AS47" s="78"/>
      <c r="AT47" s="78">
        <v>3</v>
      </c>
      <c r="AU47" s="82" t="s">
        <v>990</v>
      </c>
      <c r="AV47" s="78" t="b">
        <v>0</v>
      </c>
      <c r="AW47" s="78" t="s">
        <v>1068</v>
      </c>
      <c r="AX47" s="82" t="s">
        <v>1113</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267</v>
      </c>
      <c r="B48" s="65"/>
      <c r="C48" s="65" t="s">
        <v>64</v>
      </c>
      <c r="D48" s="66">
        <v>162.841857303074</v>
      </c>
      <c r="E48" s="68"/>
      <c r="F48" s="100" t="s">
        <v>1034</v>
      </c>
      <c r="G48" s="65"/>
      <c r="H48" s="69" t="s">
        <v>267</v>
      </c>
      <c r="I48" s="70"/>
      <c r="J48" s="70"/>
      <c r="K48" s="69" t="s">
        <v>1203</v>
      </c>
      <c r="L48" s="73">
        <v>1</v>
      </c>
      <c r="M48" s="74">
        <v>2623.654052734375</v>
      </c>
      <c r="N48" s="74">
        <v>1754.494873046875</v>
      </c>
      <c r="O48" s="75"/>
      <c r="P48" s="76"/>
      <c r="Q48" s="76"/>
      <c r="R48" s="86"/>
      <c r="S48" s="48">
        <v>1</v>
      </c>
      <c r="T48" s="48">
        <v>0</v>
      </c>
      <c r="U48" s="49">
        <v>0</v>
      </c>
      <c r="V48" s="49">
        <v>0.005747</v>
      </c>
      <c r="W48" s="49">
        <v>0.009116</v>
      </c>
      <c r="X48" s="49">
        <v>0.415498</v>
      </c>
      <c r="Y48" s="49">
        <v>0</v>
      </c>
      <c r="Z48" s="49">
        <v>0</v>
      </c>
      <c r="AA48" s="71">
        <v>48</v>
      </c>
      <c r="AB48" s="71"/>
      <c r="AC48" s="72"/>
      <c r="AD48" s="78" t="s">
        <v>643</v>
      </c>
      <c r="AE48" s="78">
        <v>142</v>
      </c>
      <c r="AF48" s="78">
        <v>756</v>
      </c>
      <c r="AG48" s="78">
        <v>159</v>
      </c>
      <c r="AH48" s="78">
        <v>225</v>
      </c>
      <c r="AI48" s="78"/>
      <c r="AJ48" s="78" t="s">
        <v>730</v>
      </c>
      <c r="AK48" s="78" t="s">
        <v>804</v>
      </c>
      <c r="AL48" s="78"/>
      <c r="AM48" s="78"/>
      <c r="AN48" s="80">
        <v>42124.95232638889</v>
      </c>
      <c r="AO48" s="78"/>
      <c r="AP48" s="78" t="b">
        <v>1</v>
      </c>
      <c r="AQ48" s="78" t="b">
        <v>0</v>
      </c>
      <c r="AR48" s="78" t="b">
        <v>1</v>
      </c>
      <c r="AS48" s="78"/>
      <c r="AT48" s="78">
        <v>26</v>
      </c>
      <c r="AU48" s="82" t="s">
        <v>990</v>
      </c>
      <c r="AV48" s="78" t="b">
        <v>0</v>
      </c>
      <c r="AW48" s="78" t="s">
        <v>1068</v>
      </c>
      <c r="AX48" s="82" t="s">
        <v>1114</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268</v>
      </c>
      <c r="B49" s="65"/>
      <c r="C49" s="65" t="s">
        <v>64</v>
      </c>
      <c r="D49" s="66">
        <v>163.27971986587974</v>
      </c>
      <c r="E49" s="68"/>
      <c r="F49" s="100" t="s">
        <v>1035</v>
      </c>
      <c r="G49" s="65"/>
      <c r="H49" s="69" t="s">
        <v>268</v>
      </c>
      <c r="I49" s="70"/>
      <c r="J49" s="70"/>
      <c r="K49" s="69" t="s">
        <v>1204</v>
      </c>
      <c r="L49" s="73">
        <v>1</v>
      </c>
      <c r="M49" s="74">
        <v>3603.486572265625</v>
      </c>
      <c r="N49" s="74">
        <v>6577.04541015625</v>
      </c>
      <c r="O49" s="75"/>
      <c r="P49" s="76"/>
      <c r="Q49" s="76"/>
      <c r="R49" s="86"/>
      <c r="S49" s="48">
        <v>1</v>
      </c>
      <c r="T49" s="48">
        <v>0</v>
      </c>
      <c r="U49" s="49">
        <v>0</v>
      </c>
      <c r="V49" s="49">
        <v>0.005747</v>
      </c>
      <c r="W49" s="49">
        <v>0.009116</v>
      </c>
      <c r="X49" s="49">
        <v>0.415498</v>
      </c>
      <c r="Y49" s="49">
        <v>0</v>
      </c>
      <c r="Z49" s="49">
        <v>0</v>
      </c>
      <c r="AA49" s="71">
        <v>49</v>
      </c>
      <c r="AB49" s="71"/>
      <c r="AC49" s="72"/>
      <c r="AD49" s="78" t="s">
        <v>644</v>
      </c>
      <c r="AE49" s="78">
        <v>1602</v>
      </c>
      <c r="AF49" s="78">
        <v>1118</v>
      </c>
      <c r="AG49" s="78">
        <v>4018</v>
      </c>
      <c r="AH49" s="78">
        <v>20827</v>
      </c>
      <c r="AI49" s="78"/>
      <c r="AJ49" s="78" t="s">
        <v>731</v>
      </c>
      <c r="AK49" s="78"/>
      <c r="AL49" s="78"/>
      <c r="AM49" s="78"/>
      <c r="AN49" s="80">
        <v>42496.68052083333</v>
      </c>
      <c r="AO49" s="82" t="s">
        <v>954</v>
      </c>
      <c r="AP49" s="78" t="b">
        <v>1</v>
      </c>
      <c r="AQ49" s="78" t="b">
        <v>0</v>
      </c>
      <c r="AR49" s="78" t="b">
        <v>1</v>
      </c>
      <c r="AS49" s="78"/>
      <c r="AT49" s="78">
        <v>34</v>
      </c>
      <c r="AU49" s="78"/>
      <c r="AV49" s="78" t="b">
        <v>0</v>
      </c>
      <c r="AW49" s="78" t="s">
        <v>1068</v>
      </c>
      <c r="AX49" s="82" t="s">
        <v>1115</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269</v>
      </c>
      <c r="B50" s="65"/>
      <c r="C50" s="65" t="s">
        <v>64</v>
      </c>
      <c r="D50" s="66">
        <v>203.87877213265955</v>
      </c>
      <c r="E50" s="68"/>
      <c r="F50" s="100" t="s">
        <v>1036</v>
      </c>
      <c r="G50" s="65"/>
      <c r="H50" s="69" t="s">
        <v>269</v>
      </c>
      <c r="I50" s="70"/>
      <c r="J50" s="70"/>
      <c r="K50" s="69" t="s">
        <v>1205</v>
      </c>
      <c r="L50" s="73">
        <v>1</v>
      </c>
      <c r="M50" s="74">
        <v>4515.4677734375</v>
      </c>
      <c r="N50" s="74">
        <v>4043.631591796875</v>
      </c>
      <c r="O50" s="75"/>
      <c r="P50" s="76"/>
      <c r="Q50" s="76"/>
      <c r="R50" s="86"/>
      <c r="S50" s="48">
        <v>1</v>
      </c>
      <c r="T50" s="48">
        <v>0</v>
      </c>
      <c r="U50" s="49">
        <v>0</v>
      </c>
      <c r="V50" s="49">
        <v>0.005747</v>
      </c>
      <c r="W50" s="49">
        <v>0.009116</v>
      </c>
      <c r="X50" s="49">
        <v>0.415498</v>
      </c>
      <c r="Y50" s="49">
        <v>0</v>
      </c>
      <c r="Z50" s="49">
        <v>0</v>
      </c>
      <c r="AA50" s="71">
        <v>50</v>
      </c>
      <c r="AB50" s="71"/>
      <c r="AC50" s="72"/>
      <c r="AD50" s="78" t="s">
        <v>645</v>
      </c>
      <c r="AE50" s="78">
        <v>927</v>
      </c>
      <c r="AF50" s="78">
        <v>34683</v>
      </c>
      <c r="AG50" s="78">
        <v>11525</v>
      </c>
      <c r="AH50" s="78">
        <v>1359</v>
      </c>
      <c r="AI50" s="78"/>
      <c r="AJ50" s="78" t="s">
        <v>732</v>
      </c>
      <c r="AK50" s="78"/>
      <c r="AL50" s="82" t="s">
        <v>873</v>
      </c>
      <c r="AM50" s="78"/>
      <c r="AN50" s="80">
        <v>40434.849756944444</v>
      </c>
      <c r="AO50" s="82" t="s">
        <v>955</v>
      </c>
      <c r="AP50" s="78" t="b">
        <v>0</v>
      </c>
      <c r="AQ50" s="78" t="b">
        <v>0</v>
      </c>
      <c r="AR50" s="78" t="b">
        <v>0</v>
      </c>
      <c r="AS50" s="78" t="s">
        <v>560</v>
      </c>
      <c r="AT50" s="78">
        <v>646</v>
      </c>
      <c r="AU50" s="82" t="s">
        <v>990</v>
      </c>
      <c r="AV50" s="78" t="b">
        <v>1</v>
      </c>
      <c r="AW50" s="78" t="s">
        <v>1068</v>
      </c>
      <c r="AX50" s="82" t="s">
        <v>1116</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270</v>
      </c>
      <c r="B51" s="65"/>
      <c r="C51" s="65" t="s">
        <v>64</v>
      </c>
      <c r="D51" s="66">
        <v>191.10697434076536</v>
      </c>
      <c r="E51" s="68"/>
      <c r="F51" s="100" t="s">
        <v>1037</v>
      </c>
      <c r="G51" s="65"/>
      <c r="H51" s="69" t="s">
        <v>270</v>
      </c>
      <c r="I51" s="70"/>
      <c r="J51" s="70"/>
      <c r="K51" s="69" t="s">
        <v>1206</v>
      </c>
      <c r="L51" s="73">
        <v>1</v>
      </c>
      <c r="M51" s="74">
        <v>2353.980712890625</v>
      </c>
      <c r="N51" s="74">
        <v>9646.09375</v>
      </c>
      <c r="O51" s="75"/>
      <c r="P51" s="76"/>
      <c r="Q51" s="76"/>
      <c r="R51" s="86"/>
      <c r="S51" s="48">
        <v>1</v>
      </c>
      <c r="T51" s="48">
        <v>0</v>
      </c>
      <c r="U51" s="49">
        <v>0</v>
      </c>
      <c r="V51" s="49">
        <v>0.005747</v>
      </c>
      <c r="W51" s="49">
        <v>0.009116</v>
      </c>
      <c r="X51" s="49">
        <v>0.415498</v>
      </c>
      <c r="Y51" s="49">
        <v>0</v>
      </c>
      <c r="Z51" s="49">
        <v>0</v>
      </c>
      <c r="AA51" s="71">
        <v>51</v>
      </c>
      <c r="AB51" s="71"/>
      <c r="AC51" s="72"/>
      <c r="AD51" s="78" t="s">
        <v>646</v>
      </c>
      <c r="AE51" s="78">
        <v>5481</v>
      </c>
      <c r="AF51" s="78">
        <v>24124</v>
      </c>
      <c r="AG51" s="78">
        <v>4292</v>
      </c>
      <c r="AH51" s="78">
        <v>2106</v>
      </c>
      <c r="AI51" s="78"/>
      <c r="AJ51" s="78" t="s">
        <v>733</v>
      </c>
      <c r="AK51" s="78" t="s">
        <v>805</v>
      </c>
      <c r="AL51" s="82" t="s">
        <v>874</v>
      </c>
      <c r="AM51" s="78"/>
      <c r="AN51" s="80">
        <v>39821.72693287037</v>
      </c>
      <c r="AO51" s="82" t="s">
        <v>956</v>
      </c>
      <c r="AP51" s="78" t="b">
        <v>0</v>
      </c>
      <c r="AQ51" s="78" t="b">
        <v>0</v>
      </c>
      <c r="AR51" s="78" t="b">
        <v>0</v>
      </c>
      <c r="AS51" s="78"/>
      <c r="AT51" s="78">
        <v>747</v>
      </c>
      <c r="AU51" s="82" t="s">
        <v>990</v>
      </c>
      <c r="AV51" s="78" t="b">
        <v>0</v>
      </c>
      <c r="AW51" s="78" t="s">
        <v>1068</v>
      </c>
      <c r="AX51" s="82" t="s">
        <v>1117</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271</v>
      </c>
      <c r="B52" s="65"/>
      <c r="C52" s="65" t="s">
        <v>64</v>
      </c>
      <c r="D52" s="66">
        <v>162.44874864862135</v>
      </c>
      <c r="E52" s="68"/>
      <c r="F52" s="100" t="s">
        <v>1038</v>
      </c>
      <c r="G52" s="65"/>
      <c r="H52" s="69" t="s">
        <v>271</v>
      </c>
      <c r="I52" s="70"/>
      <c r="J52" s="70"/>
      <c r="K52" s="69" t="s">
        <v>1207</v>
      </c>
      <c r="L52" s="73">
        <v>1</v>
      </c>
      <c r="M52" s="74">
        <v>3273.966552734375</v>
      </c>
      <c r="N52" s="74">
        <v>789.10205078125</v>
      </c>
      <c r="O52" s="75"/>
      <c r="P52" s="76"/>
      <c r="Q52" s="76"/>
      <c r="R52" s="86"/>
      <c r="S52" s="48">
        <v>1</v>
      </c>
      <c r="T52" s="48">
        <v>0</v>
      </c>
      <c r="U52" s="49">
        <v>0</v>
      </c>
      <c r="V52" s="49">
        <v>0.005747</v>
      </c>
      <c r="W52" s="49">
        <v>0.009116</v>
      </c>
      <c r="X52" s="49">
        <v>0.415498</v>
      </c>
      <c r="Y52" s="49">
        <v>0</v>
      </c>
      <c r="Z52" s="49">
        <v>0</v>
      </c>
      <c r="AA52" s="71">
        <v>52</v>
      </c>
      <c r="AB52" s="71"/>
      <c r="AC52" s="72"/>
      <c r="AD52" s="78" t="s">
        <v>647</v>
      </c>
      <c r="AE52" s="78">
        <v>1326</v>
      </c>
      <c r="AF52" s="78">
        <v>431</v>
      </c>
      <c r="AG52" s="78">
        <v>641</v>
      </c>
      <c r="AH52" s="78">
        <v>131</v>
      </c>
      <c r="AI52" s="78"/>
      <c r="AJ52" s="78" t="s">
        <v>734</v>
      </c>
      <c r="AK52" s="78"/>
      <c r="AL52" s="82" t="s">
        <v>875</v>
      </c>
      <c r="AM52" s="78"/>
      <c r="AN52" s="80">
        <v>39933.852222222224</v>
      </c>
      <c r="AO52" s="78"/>
      <c r="AP52" s="78" t="b">
        <v>0</v>
      </c>
      <c r="AQ52" s="78" t="b">
        <v>0</v>
      </c>
      <c r="AR52" s="78" t="b">
        <v>0</v>
      </c>
      <c r="AS52" s="78"/>
      <c r="AT52" s="78">
        <v>10</v>
      </c>
      <c r="AU52" s="82" t="s">
        <v>997</v>
      </c>
      <c r="AV52" s="78" t="b">
        <v>0</v>
      </c>
      <c r="AW52" s="78" t="s">
        <v>1068</v>
      </c>
      <c r="AX52" s="82" t="s">
        <v>1118</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272</v>
      </c>
      <c r="B53" s="65"/>
      <c r="C53" s="65" t="s">
        <v>64</v>
      </c>
      <c r="D53" s="66">
        <v>162.74267296564287</v>
      </c>
      <c r="E53" s="68"/>
      <c r="F53" s="100" t="s">
        <v>1039</v>
      </c>
      <c r="G53" s="65"/>
      <c r="H53" s="69" t="s">
        <v>272</v>
      </c>
      <c r="I53" s="70"/>
      <c r="J53" s="70"/>
      <c r="K53" s="69" t="s">
        <v>1208</v>
      </c>
      <c r="L53" s="73">
        <v>1</v>
      </c>
      <c r="M53" s="74">
        <v>2638.369140625</v>
      </c>
      <c r="N53" s="74">
        <v>6497.57958984375</v>
      </c>
      <c r="O53" s="75"/>
      <c r="P53" s="76"/>
      <c r="Q53" s="76"/>
      <c r="R53" s="86"/>
      <c r="S53" s="48">
        <v>1</v>
      </c>
      <c r="T53" s="48">
        <v>0</v>
      </c>
      <c r="U53" s="49">
        <v>0</v>
      </c>
      <c r="V53" s="49">
        <v>0.005747</v>
      </c>
      <c r="W53" s="49">
        <v>0.009116</v>
      </c>
      <c r="X53" s="49">
        <v>0.415498</v>
      </c>
      <c r="Y53" s="49">
        <v>0</v>
      </c>
      <c r="Z53" s="49">
        <v>0</v>
      </c>
      <c r="AA53" s="71">
        <v>53</v>
      </c>
      <c r="AB53" s="71"/>
      <c r="AC53" s="72"/>
      <c r="AD53" s="78" t="s">
        <v>648</v>
      </c>
      <c r="AE53" s="78">
        <v>1690</v>
      </c>
      <c r="AF53" s="78">
        <v>674</v>
      </c>
      <c r="AG53" s="78">
        <v>945</v>
      </c>
      <c r="AH53" s="78">
        <v>2200</v>
      </c>
      <c r="AI53" s="78"/>
      <c r="AJ53" s="78" t="s">
        <v>735</v>
      </c>
      <c r="AK53" s="78" t="s">
        <v>806</v>
      </c>
      <c r="AL53" s="82" t="s">
        <v>876</v>
      </c>
      <c r="AM53" s="78"/>
      <c r="AN53" s="80">
        <v>39874.46202546296</v>
      </c>
      <c r="AO53" s="82" t="s">
        <v>957</v>
      </c>
      <c r="AP53" s="78" t="b">
        <v>0</v>
      </c>
      <c r="AQ53" s="78" t="b">
        <v>0</v>
      </c>
      <c r="AR53" s="78" t="b">
        <v>1</v>
      </c>
      <c r="AS53" s="78"/>
      <c r="AT53" s="78">
        <v>39</v>
      </c>
      <c r="AU53" s="82" t="s">
        <v>999</v>
      </c>
      <c r="AV53" s="78" t="b">
        <v>0</v>
      </c>
      <c r="AW53" s="78" t="s">
        <v>1068</v>
      </c>
      <c r="AX53" s="82" t="s">
        <v>1119</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273</v>
      </c>
      <c r="B54" s="65"/>
      <c r="C54" s="65" t="s">
        <v>64</v>
      </c>
      <c r="D54" s="66">
        <v>162.79468426453968</v>
      </c>
      <c r="E54" s="68"/>
      <c r="F54" s="100" t="s">
        <v>1040</v>
      </c>
      <c r="G54" s="65"/>
      <c r="H54" s="69" t="s">
        <v>273</v>
      </c>
      <c r="I54" s="70"/>
      <c r="J54" s="70"/>
      <c r="K54" s="69" t="s">
        <v>1209</v>
      </c>
      <c r="L54" s="73">
        <v>1</v>
      </c>
      <c r="M54" s="74">
        <v>2200.068115234375</v>
      </c>
      <c r="N54" s="74">
        <v>398.3229675292969</v>
      </c>
      <c r="O54" s="75"/>
      <c r="P54" s="76"/>
      <c r="Q54" s="76"/>
      <c r="R54" s="86"/>
      <c r="S54" s="48">
        <v>1</v>
      </c>
      <c r="T54" s="48">
        <v>0</v>
      </c>
      <c r="U54" s="49">
        <v>0</v>
      </c>
      <c r="V54" s="49">
        <v>0.005747</v>
      </c>
      <c r="W54" s="49">
        <v>0.009116</v>
      </c>
      <c r="X54" s="49">
        <v>0.415498</v>
      </c>
      <c r="Y54" s="49">
        <v>0</v>
      </c>
      <c r="Z54" s="49">
        <v>0</v>
      </c>
      <c r="AA54" s="71">
        <v>54</v>
      </c>
      <c r="AB54" s="71"/>
      <c r="AC54" s="72"/>
      <c r="AD54" s="78" t="s">
        <v>649</v>
      </c>
      <c r="AE54" s="78">
        <v>1051</v>
      </c>
      <c r="AF54" s="78">
        <v>717</v>
      </c>
      <c r="AG54" s="78">
        <v>547</v>
      </c>
      <c r="AH54" s="78">
        <v>550</v>
      </c>
      <c r="AI54" s="78"/>
      <c r="AJ54" s="78" t="s">
        <v>736</v>
      </c>
      <c r="AK54" s="78" t="s">
        <v>806</v>
      </c>
      <c r="AL54" s="82" t="s">
        <v>877</v>
      </c>
      <c r="AM54" s="78"/>
      <c r="AN54" s="80">
        <v>42073.76483796296</v>
      </c>
      <c r="AO54" s="82" t="s">
        <v>958</v>
      </c>
      <c r="AP54" s="78" t="b">
        <v>0</v>
      </c>
      <c r="AQ54" s="78" t="b">
        <v>0</v>
      </c>
      <c r="AR54" s="78" t="b">
        <v>0</v>
      </c>
      <c r="AS54" s="78"/>
      <c r="AT54" s="78">
        <v>28</v>
      </c>
      <c r="AU54" s="82" t="s">
        <v>990</v>
      </c>
      <c r="AV54" s="78" t="b">
        <v>0</v>
      </c>
      <c r="AW54" s="78" t="s">
        <v>1068</v>
      </c>
      <c r="AX54" s="82" t="s">
        <v>1120</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274</v>
      </c>
      <c r="B55" s="65"/>
      <c r="C55" s="65" t="s">
        <v>64</v>
      </c>
      <c r="D55" s="66">
        <v>164.94408143057774</v>
      </c>
      <c r="E55" s="68"/>
      <c r="F55" s="100" t="s">
        <v>1041</v>
      </c>
      <c r="G55" s="65"/>
      <c r="H55" s="69" t="s">
        <v>274</v>
      </c>
      <c r="I55" s="70"/>
      <c r="J55" s="70"/>
      <c r="K55" s="69" t="s">
        <v>1210</v>
      </c>
      <c r="L55" s="73">
        <v>1</v>
      </c>
      <c r="M55" s="74">
        <v>330.22613525390625</v>
      </c>
      <c r="N55" s="74">
        <v>6838.0615234375</v>
      </c>
      <c r="O55" s="75"/>
      <c r="P55" s="76"/>
      <c r="Q55" s="76"/>
      <c r="R55" s="86"/>
      <c r="S55" s="48">
        <v>1</v>
      </c>
      <c r="T55" s="48">
        <v>0</v>
      </c>
      <c r="U55" s="49">
        <v>0</v>
      </c>
      <c r="V55" s="49">
        <v>0.005747</v>
      </c>
      <c r="W55" s="49">
        <v>0.009116</v>
      </c>
      <c r="X55" s="49">
        <v>0.415498</v>
      </c>
      <c r="Y55" s="49">
        <v>0</v>
      </c>
      <c r="Z55" s="49">
        <v>0</v>
      </c>
      <c r="AA55" s="71">
        <v>55</v>
      </c>
      <c r="AB55" s="71"/>
      <c r="AC55" s="72"/>
      <c r="AD55" s="78" t="s">
        <v>650</v>
      </c>
      <c r="AE55" s="78">
        <v>1569</v>
      </c>
      <c r="AF55" s="78">
        <v>2494</v>
      </c>
      <c r="AG55" s="78">
        <v>2688</v>
      </c>
      <c r="AH55" s="78">
        <v>5903</v>
      </c>
      <c r="AI55" s="78"/>
      <c r="AJ55" s="78" t="s">
        <v>737</v>
      </c>
      <c r="AK55" s="78" t="s">
        <v>807</v>
      </c>
      <c r="AL55" s="82" t="s">
        <v>878</v>
      </c>
      <c r="AM55" s="78"/>
      <c r="AN55" s="80">
        <v>40295.590104166666</v>
      </c>
      <c r="AO55" s="82" t="s">
        <v>959</v>
      </c>
      <c r="AP55" s="78" t="b">
        <v>0</v>
      </c>
      <c r="AQ55" s="78" t="b">
        <v>0</v>
      </c>
      <c r="AR55" s="78" t="b">
        <v>1</v>
      </c>
      <c r="AS55" s="78"/>
      <c r="AT55" s="78">
        <v>242</v>
      </c>
      <c r="AU55" s="82" t="s">
        <v>990</v>
      </c>
      <c r="AV55" s="78" t="b">
        <v>0</v>
      </c>
      <c r="AW55" s="78" t="s">
        <v>1068</v>
      </c>
      <c r="AX55" s="82" t="s">
        <v>1121</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275</v>
      </c>
      <c r="B56" s="65"/>
      <c r="C56" s="65" t="s">
        <v>64</v>
      </c>
      <c r="D56" s="66">
        <v>162.10644172797487</v>
      </c>
      <c r="E56" s="68"/>
      <c r="F56" s="100" t="s">
        <v>1042</v>
      </c>
      <c r="G56" s="65"/>
      <c r="H56" s="69" t="s">
        <v>275</v>
      </c>
      <c r="I56" s="70"/>
      <c r="J56" s="70"/>
      <c r="K56" s="69" t="s">
        <v>1211</v>
      </c>
      <c r="L56" s="73">
        <v>1</v>
      </c>
      <c r="M56" s="74">
        <v>4081.71923828125</v>
      </c>
      <c r="N56" s="74">
        <v>3448.473876953125</v>
      </c>
      <c r="O56" s="75"/>
      <c r="P56" s="76"/>
      <c r="Q56" s="76"/>
      <c r="R56" s="86"/>
      <c r="S56" s="48">
        <v>1</v>
      </c>
      <c r="T56" s="48">
        <v>0</v>
      </c>
      <c r="U56" s="49">
        <v>0</v>
      </c>
      <c r="V56" s="49">
        <v>0.005747</v>
      </c>
      <c r="W56" s="49">
        <v>0.009116</v>
      </c>
      <c r="X56" s="49">
        <v>0.415498</v>
      </c>
      <c r="Y56" s="49">
        <v>0</v>
      </c>
      <c r="Z56" s="49">
        <v>0</v>
      </c>
      <c r="AA56" s="71">
        <v>56</v>
      </c>
      <c r="AB56" s="71"/>
      <c r="AC56" s="72"/>
      <c r="AD56" s="78" t="s">
        <v>651</v>
      </c>
      <c r="AE56" s="78">
        <v>223</v>
      </c>
      <c r="AF56" s="78">
        <v>148</v>
      </c>
      <c r="AG56" s="78">
        <v>89</v>
      </c>
      <c r="AH56" s="78">
        <v>265</v>
      </c>
      <c r="AI56" s="78"/>
      <c r="AJ56" s="78" t="s">
        <v>738</v>
      </c>
      <c r="AK56" s="78" t="s">
        <v>808</v>
      </c>
      <c r="AL56" s="82" t="s">
        <v>879</v>
      </c>
      <c r="AM56" s="78"/>
      <c r="AN56" s="80">
        <v>41195.835960648146</v>
      </c>
      <c r="AO56" s="82" t="s">
        <v>960</v>
      </c>
      <c r="AP56" s="78" t="b">
        <v>0</v>
      </c>
      <c r="AQ56" s="78" t="b">
        <v>0</v>
      </c>
      <c r="AR56" s="78" t="b">
        <v>1</v>
      </c>
      <c r="AS56" s="78"/>
      <c r="AT56" s="78">
        <v>2</v>
      </c>
      <c r="AU56" s="82" t="s">
        <v>999</v>
      </c>
      <c r="AV56" s="78" t="b">
        <v>0</v>
      </c>
      <c r="AW56" s="78" t="s">
        <v>1068</v>
      </c>
      <c r="AX56" s="82" t="s">
        <v>1122</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276</v>
      </c>
      <c r="B57" s="65"/>
      <c r="C57" s="65" t="s">
        <v>64</v>
      </c>
      <c r="D57" s="66">
        <v>162</v>
      </c>
      <c r="E57" s="68"/>
      <c r="F57" s="100" t="s">
        <v>1043</v>
      </c>
      <c r="G57" s="65"/>
      <c r="H57" s="69" t="s">
        <v>276</v>
      </c>
      <c r="I57" s="70"/>
      <c r="J57" s="70"/>
      <c r="K57" s="69" t="s">
        <v>1212</v>
      </c>
      <c r="L57" s="73">
        <v>1</v>
      </c>
      <c r="M57" s="74">
        <v>945.9457397460938</v>
      </c>
      <c r="N57" s="74">
        <v>8522.9609375</v>
      </c>
      <c r="O57" s="75"/>
      <c r="P57" s="76"/>
      <c r="Q57" s="76"/>
      <c r="R57" s="86"/>
      <c r="S57" s="48">
        <v>1</v>
      </c>
      <c r="T57" s="48">
        <v>0</v>
      </c>
      <c r="U57" s="49">
        <v>0</v>
      </c>
      <c r="V57" s="49">
        <v>0.005747</v>
      </c>
      <c r="W57" s="49">
        <v>0.009116</v>
      </c>
      <c r="X57" s="49">
        <v>0.415498</v>
      </c>
      <c r="Y57" s="49">
        <v>0</v>
      </c>
      <c r="Z57" s="49">
        <v>0</v>
      </c>
      <c r="AA57" s="71">
        <v>57</v>
      </c>
      <c r="AB57" s="71"/>
      <c r="AC57" s="72"/>
      <c r="AD57" s="78" t="s">
        <v>652</v>
      </c>
      <c r="AE57" s="78">
        <v>10</v>
      </c>
      <c r="AF57" s="78">
        <v>60</v>
      </c>
      <c r="AG57" s="78">
        <v>177</v>
      </c>
      <c r="AH57" s="78">
        <v>15</v>
      </c>
      <c r="AI57" s="78"/>
      <c r="AJ57" s="78"/>
      <c r="AK57" s="78" t="s">
        <v>809</v>
      </c>
      <c r="AL57" s="82" t="s">
        <v>880</v>
      </c>
      <c r="AM57" s="78"/>
      <c r="AN57" s="80">
        <v>41901.9925</v>
      </c>
      <c r="AO57" s="78"/>
      <c r="AP57" s="78" t="b">
        <v>1</v>
      </c>
      <c r="AQ57" s="78" t="b">
        <v>0</v>
      </c>
      <c r="AR57" s="78" t="b">
        <v>0</v>
      </c>
      <c r="AS57" s="78" t="s">
        <v>560</v>
      </c>
      <c r="AT57" s="78">
        <v>5</v>
      </c>
      <c r="AU57" s="82" t="s">
        <v>990</v>
      </c>
      <c r="AV57" s="78" t="b">
        <v>0</v>
      </c>
      <c r="AW57" s="78" t="s">
        <v>1068</v>
      </c>
      <c r="AX57" s="82" t="s">
        <v>1123</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277</v>
      </c>
      <c r="B58" s="65"/>
      <c r="C58" s="65" t="s">
        <v>64</v>
      </c>
      <c r="D58" s="66">
        <v>206.86639790649974</v>
      </c>
      <c r="E58" s="68"/>
      <c r="F58" s="100" t="s">
        <v>1044</v>
      </c>
      <c r="G58" s="65"/>
      <c r="H58" s="69" t="s">
        <v>277</v>
      </c>
      <c r="I58" s="70"/>
      <c r="J58" s="70"/>
      <c r="K58" s="69" t="s">
        <v>1213</v>
      </c>
      <c r="L58" s="73">
        <v>1</v>
      </c>
      <c r="M58" s="74">
        <v>1042.5999755859375</v>
      </c>
      <c r="N58" s="74">
        <v>3717.06005859375</v>
      </c>
      <c r="O58" s="75"/>
      <c r="P58" s="76"/>
      <c r="Q58" s="76"/>
      <c r="R58" s="86"/>
      <c r="S58" s="48">
        <v>1</v>
      </c>
      <c r="T58" s="48">
        <v>0</v>
      </c>
      <c r="U58" s="49">
        <v>0</v>
      </c>
      <c r="V58" s="49">
        <v>0.005747</v>
      </c>
      <c r="W58" s="49">
        <v>0.009116</v>
      </c>
      <c r="X58" s="49">
        <v>0.415498</v>
      </c>
      <c r="Y58" s="49">
        <v>0</v>
      </c>
      <c r="Z58" s="49">
        <v>0</v>
      </c>
      <c r="AA58" s="71">
        <v>58</v>
      </c>
      <c r="AB58" s="71"/>
      <c r="AC58" s="72"/>
      <c r="AD58" s="78" t="s">
        <v>653</v>
      </c>
      <c r="AE58" s="78">
        <v>4416</v>
      </c>
      <c r="AF58" s="78">
        <v>37153</v>
      </c>
      <c r="AG58" s="78">
        <v>19640</v>
      </c>
      <c r="AH58" s="78">
        <v>57038</v>
      </c>
      <c r="AI58" s="78"/>
      <c r="AJ58" s="78" t="s">
        <v>739</v>
      </c>
      <c r="AK58" s="78" t="s">
        <v>810</v>
      </c>
      <c r="AL58" s="82" t="s">
        <v>881</v>
      </c>
      <c r="AM58" s="78"/>
      <c r="AN58" s="80">
        <v>39941.73094907407</v>
      </c>
      <c r="AO58" s="82" t="s">
        <v>961</v>
      </c>
      <c r="AP58" s="78" t="b">
        <v>1</v>
      </c>
      <c r="AQ58" s="78" t="b">
        <v>0</v>
      </c>
      <c r="AR58" s="78" t="b">
        <v>0</v>
      </c>
      <c r="AS58" s="78"/>
      <c r="AT58" s="78">
        <v>586</v>
      </c>
      <c r="AU58" s="82" t="s">
        <v>990</v>
      </c>
      <c r="AV58" s="78" t="b">
        <v>1</v>
      </c>
      <c r="AW58" s="78" t="s">
        <v>1068</v>
      </c>
      <c r="AX58" s="82" t="s">
        <v>1124</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278</v>
      </c>
      <c r="B59" s="65"/>
      <c r="C59" s="65" t="s">
        <v>64</v>
      </c>
      <c r="D59" s="66">
        <v>260.13443493247075</v>
      </c>
      <c r="E59" s="68"/>
      <c r="F59" s="100" t="s">
        <v>1045</v>
      </c>
      <c r="G59" s="65"/>
      <c r="H59" s="69" t="s">
        <v>278</v>
      </c>
      <c r="I59" s="70"/>
      <c r="J59" s="70"/>
      <c r="K59" s="69" t="s">
        <v>1214</v>
      </c>
      <c r="L59" s="73">
        <v>1</v>
      </c>
      <c r="M59" s="74">
        <v>4411.56640625</v>
      </c>
      <c r="N59" s="74">
        <v>6356.1015625</v>
      </c>
      <c r="O59" s="75"/>
      <c r="P59" s="76"/>
      <c r="Q59" s="76"/>
      <c r="R59" s="86"/>
      <c r="S59" s="48">
        <v>1</v>
      </c>
      <c r="T59" s="48">
        <v>0</v>
      </c>
      <c r="U59" s="49">
        <v>0</v>
      </c>
      <c r="V59" s="49">
        <v>0.005747</v>
      </c>
      <c r="W59" s="49">
        <v>0.009116</v>
      </c>
      <c r="X59" s="49">
        <v>0.415498</v>
      </c>
      <c r="Y59" s="49">
        <v>0</v>
      </c>
      <c r="Z59" s="49">
        <v>0</v>
      </c>
      <c r="AA59" s="71">
        <v>59</v>
      </c>
      <c r="AB59" s="71"/>
      <c r="AC59" s="72"/>
      <c r="AD59" s="78" t="s">
        <v>654</v>
      </c>
      <c r="AE59" s="78">
        <v>35908</v>
      </c>
      <c r="AF59" s="78">
        <v>81192</v>
      </c>
      <c r="AG59" s="78">
        <v>200528</v>
      </c>
      <c r="AH59" s="78">
        <v>17995</v>
      </c>
      <c r="AI59" s="78"/>
      <c r="AJ59" s="78" t="s">
        <v>740</v>
      </c>
      <c r="AK59" s="78" t="s">
        <v>811</v>
      </c>
      <c r="AL59" s="82" t="s">
        <v>882</v>
      </c>
      <c r="AM59" s="78"/>
      <c r="AN59" s="80">
        <v>39862.70046296297</v>
      </c>
      <c r="AO59" s="82" t="s">
        <v>962</v>
      </c>
      <c r="AP59" s="78" t="b">
        <v>0</v>
      </c>
      <c r="AQ59" s="78" t="b">
        <v>0</v>
      </c>
      <c r="AR59" s="78" t="b">
        <v>1</v>
      </c>
      <c r="AS59" s="78"/>
      <c r="AT59" s="78">
        <v>3695</v>
      </c>
      <c r="AU59" s="82" t="s">
        <v>1000</v>
      </c>
      <c r="AV59" s="78" t="b">
        <v>0</v>
      </c>
      <c r="AW59" s="78" t="s">
        <v>1068</v>
      </c>
      <c r="AX59" s="82" t="s">
        <v>1125</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279</v>
      </c>
      <c r="B60" s="65"/>
      <c r="C60" s="65" t="s">
        <v>64</v>
      </c>
      <c r="D60" s="66">
        <v>254.39383901237136</v>
      </c>
      <c r="E60" s="68"/>
      <c r="F60" s="100" t="s">
        <v>1046</v>
      </c>
      <c r="G60" s="65"/>
      <c r="H60" s="69" t="s">
        <v>279</v>
      </c>
      <c r="I60" s="70"/>
      <c r="J60" s="70"/>
      <c r="K60" s="69" t="s">
        <v>1215</v>
      </c>
      <c r="L60" s="73">
        <v>1</v>
      </c>
      <c r="M60" s="74">
        <v>234.29217529296875</v>
      </c>
      <c r="N60" s="74">
        <v>4652.69384765625</v>
      </c>
      <c r="O60" s="75"/>
      <c r="P60" s="76"/>
      <c r="Q60" s="76"/>
      <c r="R60" s="86"/>
      <c r="S60" s="48">
        <v>1</v>
      </c>
      <c r="T60" s="48">
        <v>0</v>
      </c>
      <c r="U60" s="49">
        <v>0</v>
      </c>
      <c r="V60" s="49">
        <v>0.005747</v>
      </c>
      <c r="W60" s="49">
        <v>0.009116</v>
      </c>
      <c r="X60" s="49">
        <v>0.415498</v>
      </c>
      <c r="Y60" s="49">
        <v>0</v>
      </c>
      <c r="Z60" s="49">
        <v>0</v>
      </c>
      <c r="AA60" s="71">
        <v>60</v>
      </c>
      <c r="AB60" s="71"/>
      <c r="AC60" s="72"/>
      <c r="AD60" s="78" t="s">
        <v>655</v>
      </c>
      <c r="AE60" s="78">
        <v>26908</v>
      </c>
      <c r="AF60" s="78">
        <v>76446</v>
      </c>
      <c r="AG60" s="78">
        <v>350746</v>
      </c>
      <c r="AH60" s="78">
        <v>421046</v>
      </c>
      <c r="AI60" s="78"/>
      <c r="AJ60" s="78" t="s">
        <v>741</v>
      </c>
      <c r="AK60" s="78" t="s">
        <v>812</v>
      </c>
      <c r="AL60" s="82" t="s">
        <v>883</v>
      </c>
      <c r="AM60" s="78"/>
      <c r="AN60" s="80">
        <v>39838.500763888886</v>
      </c>
      <c r="AO60" s="82" t="s">
        <v>963</v>
      </c>
      <c r="AP60" s="78" t="b">
        <v>0</v>
      </c>
      <c r="AQ60" s="78" t="b">
        <v>0</v>
      </c>
      <c r="AR60" s="78" t="b">
        <v>1</v>
      </c>
      <c r="AS60" s="78"/>
      <c r="AT60" s="78">
        <v>5903</v>
      </c>
      <c r="AU60" s="82" t="s">
        <v>996</v>
      </c>
      <c r="AV60" s="78" t="b">
        <v>0</v>
      </c>
      <c r="AW60" s="78" t="s">
        <v>1068</v>
      </c>
      <c r="AX60" s="82" t="s">
        <v>1126</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280</v>
      </c>
      <c r="B61" s="65"/>
      <c r="C61" s="65" t="s">
        <v>64</v>
      </c>
      <c r="D61" s="66">
        <v>168.33812107486747</v>
      </c>
      <c r="E61" s="68"/>
      <c r="F61" s="100" t="s">
        <v>1047</v>
      </c>
      <c r="G61" s="65"/>
      <c r="H61" s="69" t="s">
        <v>280</v>
      </c>
      <c r="I61" s="70"/>
      <c r="J61" s="70"/>
      <c r="K61" s="69" t="s">
        <v>1216</v>
      </c>
      <c r="L61" s="73">
        <v>1</v>
      </c>
      <c r="M61" s="74">
        <v>491.9190673828125</v>
      </c>
      <c r="N61" s="74">
        <v>2590.83056640625</v>
      </c>
      <c r="O61" s="75"/>
      <c r="P61" s="76"/>
      <c r="Q61" s="76"/>
      <c r="R61" s="86"/>
      <c r="S61" s="48">
        <v>1</v>
      </c>
      <c r="T61" s="48">
        <v>0</v>
      </c>
      <c r="U61" s="49">
        <v>0</v>
      </c>
      <c r="V61" s="49">
        <v>0.005747</v>
      </c>
      <c r="W61" s="49">
        <v>0.009116</v>
      </c>
      <c r="X61" s="49">
        <v>0.415498</v>
      </c>
      <c r="Y61" s="49">
        <v>0</v>
      </c>
      <c r="Z61" s="49">
        <v>0</v>
      </c>
      <c r="AA61" s="71">
        <v>61</v>
      </c>
      <c r="AB61" s="71"/>
      <c r="AC61" s="72"/>
      <c r="AD61" s="78" t="s">
        <v>656</v>
      </c>
      <c r="AE61" s="78">
        <v>3896</v>
      </c>
      <c r="AF61" s="78">
        <v>5300</v>
      </c>
      <c r="AG61" s="78">
        <v>6408</v>
      </c>
      <c r="AH61" s="78">
        <v>2293</v>
      </c>
      <c r="AI61" s="78"/>
      <c r="AJ61" s="78" t="s">
        <v>742</v>
      </c>
      <c r="AK61" s="78" t="s">
        <v>813</v>
      </c>
      <c r="AL61" s="82" t="s">
        <v>884</v>
      </c>
      <c r="AM61" s="78"/>
      <c r="AN61" s="80">
        <v>41744.61150462963</v>
      </c>
      <c r="AO61" s="82" t="s">
        <v>964</v>
      </c>
      <c r="AP61" s="78" t="b">
        <v>0</v>
      </c>
      <c r="AQ61" s="78" t="b">
        <v>0</v>
      </c>
      <c r="AR61" s="78" t="b">
        <v>1</v>
      </c>
      <c r="AS61" s="78"/>
      <c r="AT61" s="78">
        <v>369</v>
      </c>
      <c r="AU61" s="82" t="s">
        <v>1001</v>
      </c>
      <c r="AV61" s="78" t="b">
        <v>0</v>
      </c>
      <c r="AW61" s="78" t="s">
        <v>1068</v>
      </c>
      <c r="AX61" s="82" t="s">
        <v>1127</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281</v>
      </c>
      <c r="B62" s="65"/>
      <c r="C62" s="65" t="s">
        <v>64</v>
      </c>
      <c r="D62" s="66">
        <v>181.20668407401152</v>
      </c>
      <c r="E62" s="68"/>
      <c r="F62" s="100" t="s">
        <v>1048</v>
      </c>
      <c r="G62" s="65"/>
      <c r="H62" s="69" t="s">
        <v>281</v>
      </c>
      <c r="I62" s="70"/>
      <c r="J62" s="70"/>
      <c r="K62" s="69" t="s">
        <v>1217</v>
      </c>
      <c r="L62" s="73">
        <v>1</v>
      </c>
      <c r="M62" s="74">
        <v>3376.163818359375</v>
      </c>
      <c r="N62" s="74">
        <v>2471.3486328125</v>
      </c>
      <c r="O62" s="75"/>
      <c r="P62" s="76"/>
      <c r="Q62" s="76"/>
      <c r="R62" s="86"/>
      <c r="S62" s="48">
        <v>1</v>
      </c>
      <c r="T62" s="48">
        <v>0</v>
      </c>
      <c r="U62" s="49">
        <v>0</v>
      </c>
      <c r="V62" s="49">
        <v>0.005747</v>
      </c>
      <c r="W62" s="49">
        <v>0.009116</v>
      </c>
      <c r="X62" s="49">
        <v>0.415498</v>
      </c>
      <c r="Y62" s="49">
        <v>0</v>
      </c>
      <c r="Z62" s="49">
        <v>0</v>
      </c>
      <c r="AA62" s="71">
        <v>62</v>
      </c>
      <c r="AB62" s="71"/>
      <c r="AC62" s="72"/>
      <c r="AD62" s="78" t="s">
        <v>657</v>
      </c>
      <c r="AE62" s="78">
        <v>4157</v>
      </c>
      <c r="AF62" s="78">
        <v>15939</v>
      </c>
      <c r="AG62" s="78">
        <v>17743</v>
      </c>
      <c r="AH62" s="78">
        <v>8830</v>
      </c>
      <c r="AI62" s="78"/>
      <c r="AJ62" s="78" t="s">
        <v>743</v>
      </c>
      <c r="AK62" s="78"/>
      <c r="AL62" s="82" t="s">
        <v>885</v>
      </c>
      <c r="AM62" s="78"/>
      <c r="AN62" s="80">
        <v>39939.59869212963</v>
      </c>
      <c r="AO62" s="82" t="s">
        <v>965</v>
      </c>
      <c r="AP62" s="78" t="b">
        <v>0</v>
      </c>
      <c r="AQ62" s="78" t="b">
        <v>0</v>
      </c>
      <c r="AR62" s="78" t="b">
        <v>1</v>
      </c>
      <c r="AS62" s="78"/>
      <c r="AT62" s="78">
        <v>785</v>
      </c>
      <c r="AU62" s="82" t="s">
        <v>990</v>
      </c>
      <c r="AV62" s="78" t="b">
        <v>1</v>
      </c>
      <c r="AW62" s="78" t="s">
        <v>1068</v>
      </c>
      <c r="AX62" s="82" t="s">
        <v>1128</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282</v>
      </c>
      <c r="B63" s="65"/>
      <c r="C63" s="65" t="s">
        <v>64</v>
      </c>
      <c r="D63" s="66">
        <v>332.54625864774084</v>
      </c>
      <c r="E63" s="68"/>
      <c r="F63" s="100" t="s">
        <v>1049</v>
      </c>
      <c r="G63" s="65"/>
      <c r="H63" s="69" t="s">
        <v>282</v>
      </c>
      <c r="I63" s="70"/>
      <c r="J63" s="70"/>
      <c r="K63" s="69" t="s">
        <v>1218</v>
      </c>
      <c r="L63" s="73">
        <v>1</v>
      </c>
      <c r="M63" s="74">
        <v>805.294921875</v>
      </c>
      <c r="N63" s="74">
        <v>1730.47802734375</v>
      </c>
      <c r="O63" s="75"/>
      <c r="P63" s="76"/>
      <c r="Q63" s="76"/>
      <c r="R63" s="86"/>
      <c r="S63" s="48">
        <v>1</v>
      </c>
      <c r="T63" s="48">
        <v>0</v>
      </c>
      <c r="U63" s="49">
        <v>0</v>
      </c>
      <c r="V63" s="49">
        <v>0.005747</v>
      </c>
      <c r="W63" s="49">
        <v>0.009116</v>
      </c>
      <c r="X63" s="49">
        <v>0.415498</v>
      </c>
      <c r="Y63" s="49">
        <v>0</v>
      </c>
      <c r="Z63" s="49">
        <v>0</v>
      </c>
      <c r="AA63" s="71">
        <v>63</v>
      </c>
      <c r="AB63" s="71"/>
      <c r="AC63" s="72"/>
      <c r="AD63" s="78" t="s">
        <v>658</v>
      </c>
      <c r="AE63" s="78">
        <v>98347</v>
      </c>
      <c r="AF63" s="78">
        <v>141058</v>
      </c>
      <c r="AG63" s="78">
        <v>261494</v>
      </c>
      <c r="AH63" s="78">
        <v>49301</v>
      </c>
      <c r="AI63" s="78"/>
      <c r="AJ63" s="78" t="s">
        <v>744</v>
      </c>
      <c r="AK63" s="78" t="s">
        <v>811</v>
      </c>
      <c r="AL63" s="82" t="s">
        <v>882</v>
      </c>
      <c r="AM63" s="78"/>
      <c r="AN63" s="80">
        <v>39875.64350694444</v>
      </c>
      <c r="AO63" s="82" t="s">
        <v>966</v>
      </c>
      <c r="AP63" s="78" t="b">
        <v>0</v>
      </c>
      <c r="AQ63" s="78" t="b">
        <v>0</v>
      </c>
      <c r="AR63" s="78" t="b">
        <v>1</v>
      </c>
      <c r="AS63" s="78"/>
      <c r="AT63" s="78">
        <v>6990</v>
      </c>
      <c r="AU63" s="82" t="s">
        <v>990</v>
      </c>
      <c r="AV63" s="78" t="b">
        <v>0</v>
      </c>
      <c r="AW63" s="78" t="s">
        <v>1068</v>
      </c>
      <c r="AX63" s="82" t="s">
        <v>1129</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283</v>
      </c>
      <c r="B64" s="65"/>
      <c r="C64" s="65" t="s">
        <v>64</v>
      </c>
      <c r="D64" s="66">
        <v>185.0905975800038</v>
      </c>
      <c r="E64" s="68"/>
      <c r="F64" s="100" t="s">
        <v>1050</v>
      </c>
      <c r="G64" s="65"/>
      <c r="H64" s="69" t="s">
        <v>283</v>
      </c>
      <c r="I64" s="70"/>
      <c r="J64" s="70"/>
      <c r="K64" s="69" t="s">
        <v>1219</v>
      </c>
      <c r="L64" s="73">
        <v>1</v>
      </c>
      <c r="M64" s="74">
        <v>1213.3685302734375</v>
      </c>
      <c r="N64" s="74">
        <v>952.5816650390625</v>
      </c>
      <c r="O64" s="75"/>
      <c r="P64" s="76"/>
      <c r="Q64" s="76"/>
      <c r="R64" s="86"/>
      <c r="S64" s="48">
        <v>1</v>
      </c>
      <c r="T64" s="48">
        <v>0</v>
      </c>
      <c r="U64" s="49">
        <v>0</v>
      </c>
      <c r="V64" s="49">
        <v>0.005747</v>
      </c>
      <c r="W64" s="49">
        <v>0.009116</v>
      </c>
      <c r="X64" s="49">
        <v>0.415498</v>
      </c>
      <c r="Y64" s="49">
        <v>0</v>
      </c>
      <c r="Z64" s="49">
        <v>0</v>
      </c>
      <c r="AA64" s="71">
        <v>64</v>
      </c>
      <c r="AB64" s="71"/>
      <c r="AC64" s="72"/>
      <c r="AD64" s="78" t="s">
        <v>659</v>
      </c>
      <c r="AE64" s="78">
        <v>5521</v>
      </c>
      <c r="AF64" s="78">
        <v>19150</v>
      </c>
      <c r="AG64" s="78">
        <v>17040</v>
      </c>
      <c r="AH64" s="78">
        <v>1687</v>
      </c>
      <c r="AI64" s="78"/>
      <c r="AJ64" s="78" t="s">
        <v>745</v>
      </c>
      <c r="AK64" s="78" t="s">
        <v>814</v>
      </c>
      <c r="AL64" s="82" t="s">
        <v>886</v>
      </c>
      <c r="AM64" s="78"/>
      <c r="AN64" s="80">
        <v>39882.781689814816</v>
      </c>
      <c r="AO64" s="78"/>
      <c r="AP64" s="78" t="b">
        <v>0</v>
      </c>
      <c r="AQ64" s="78" t="b">
        <v>0</v>
      </c>
      <c r="AR64" s="78" t="b">
        <v>0</v>
      </c>
      <c r="AS64" s="78"/>
      <c r="AT64" s="78">
        <v>980</v>
      </c>
      <c r="AU64" s="82" t="s">
        <v>1002</v>
      </c>
      <c r="AV64" s="78" t="b">
        <v>0</v>
      </c>
      <c r="AW64" s="78" t="s">
        <v>1068</v>
      </c>
      <c r="AX64" s="82" t="s">
        <v>1130</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284</v>
      </c>
      <c r="B65" s="65"/>
      <c r="C65" s="65" t="s">
        <v>64</v>
      </c>
      <c r="D65" s="66">
        <v>178.39807393358362</v>
      </c>
      <c r="E65" s="68"/>
      <c r="F65" s="100" t="s">
        <v>1051</v>
      </c>
      <c r="G65" s="65"/>
      <c r="H65" s="69" t="s">
        <v>284</v>
      </c>
      <c r="I65" s="70"/>
      <c r="J65" s="70"/>
      <c r="K65" s="69" t="s">
        <v>1220</v>
      </c>
      <c r="L65" s="73">
        <v>1</v>
      </c>
      <c r="M65" s="74">
        <v>1365.6866455078125</v>
      </c>
      <c r="N65" s="74">
        <v>9066.48046875</v>
      </c>
      <c r="O65" s="75"/>
      <c r="P65" s="76"/>
      <c r="Q65" s="76"/>
      <c r="R65" s="86"/>
      <c r="S65" s="48">
        <v>1</v>
      </c>
      <c r="T65" s="48">
        <v>0</v>
      </c>
      <c r="U65" s="49">
        <v>0</v>
      </c>
      <c r="V65" s="49">
        <v>0.005747</v>
      </c>
      <c r="W65" s="49">
        <v>0.009116</v>
      </c>
      <c r="X65" s="49">
        <v>0.415498</v>
      </c>
      <c r="Y65" s="49">
        <v>0</v>
      </c>
      <c r="Z65" s="49">
        <v>0</v>
      </c>
      <c r="AA65" s="71">
        <v>65</v>
      </c>
      <c r="AB65" s="71"/>
      <c r="AC65" s="72"/>
      <c r="AD65" s="78" t="s">
        <v>660</v>
      </c>
      <c r="AE65" s="78">
        <v>2026</v>
      </c>
      <c r="AF65" s="78">
        <v>13617</v>
      </c>
      <c r="AG65" s="78">
        <v>11041</v>
      </c>
      <c r="AH65" s="78">
        <v>9445</v>
      </c>
      <c r="AI65" s="78"/>
      <c r="AJ65" s="78" t="s">
        <v>746</v>
      </c>
      <c r="AK65" s="78" t="s">
        <v>815</v>
      </c>
      <c r="AL65" s="82" t="s">
        <v>887</v>
      </c>
      <c r="AM65" s="78"/>
      <c r="AN65" s="80">
        <v>40636.321805555555</v>
      </c>
      <c r="AO65" s="82" t="s">
        <v>967</v>
      </c>
      <c r="AP65" s="78" t="b">
        <v>0</v>
      </c>
      <c r="AQ65" s="78" t="b">
        <v>0</v>
      </c>
      <c r="AR65" s="78" t="b">
        <v>1</v>
      </c>
      <c r="AS65" s="78"/>
      <c r="AT65" s="78">
        <v>495</v>
      </c>
      <c r="AU65" s="82" t="s">
        <v>1003</v>
      </c>
      <c r="AV65" s="78" t="b">
        <v>0</v>
      </c>
      <c r="AW65" s="78" t="s">
        <v>1068</v>
      </c>
      <c r="AX65" s="82" t="s">
        <v>1131</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227</v>
      </c>
      <c r="B66" s="65"/>
      <c r="C66" s="65" t="s">
        <v>64</v>
      </c>
      <c r="D66" s="66">
        <v>168.85702449874498</v>
      </c>
      <c r="E66" s="68"/>
      <c r="F66" s="100" t="s">
        <v>408</v>
      </c>
      <c r="G66" s="65"/>
      <c r="H66" s="69" t="s">
        <v>227</v>
      </c>
      <c r="I66" s="70"/>
      <c r="J66" s="70"/>
      <c r="K66" s="69" t="s">
        <v>1221</v>
      </c>
      <c r="L66" s="73">
        <v>36.47892717972279</v>
      </c>
      <c r="M66" s="74">
        <v>8895.7353515625</v>
      </c>
      <c r="N66" s="74">
        <v>7171.31591796875</v>
      </c>
      <c r="O66" s="75"/>
      <c r="P66" s="76"/>
      <c r="Q66" s="76"/>
      <c r="R66" s="86"/>
      <c r="S66" s="48">
        <v>1</v>
      </c>
      <c r="T66" s="48">
        <v>11</v>
      </c>
      <c r="U66" s="49">
        <v>20.2</v>
      </c>
      <c r="V66" s="49">
        <v>0.006211</v>
      </c>
      <c r="W66" s="49">
        <v>0.03666</v>
      </c>
      <c r="X66" s="49">
        <v>2.45779</v>
      </c>
      <c r="Y66" s="49">
        <v>0.2545454545454545</v>
      </c>
      <c r="Z66" s="49">
        <v>0.09090909090909091</v>
      </c>
      <c r="AA66" s="71">
        <v>66</v>
      </c>
      <c r="AB66" s="71"/>
      <c r="AC66" s="72"/>
      <c r="AD66" s="78" t="s">
        <v>661</v>
      </c>
      <c r="AE66" s="78">
        <v>4086</v>
      </c>
      <c r="AF66" s="78">
        <v>5729</v>
      </c>
      <c r="AG66" s="78">
        <v>10934</v>
      </c>
      <c r="AH66" s="78">
        <v>6023</v>
      </c>
      <c r="AI66" s="78"/>
      <c r="AJ66" s="78" t="s">
        <v>747</v>
      </c>
      <c r="AK66" s="78" t="s">
        <v>816</v>
      </c>
      <c r="AL66" s="82" t="s">
        <v>888</v>
      </c>
      <c r="AM66" s="78"/>
      <c r="AN66" s="80">
        <v>40129.18603009259</v>
      </c>
      <c r="AO66" s="82" t="s">
        <v>968</v>
      </c>
      <c r="AP66" s="78" t="b">
        <v>0</v>
      </c>
      <c r="AQ66" s="78" t="b">
        <v>0</v>
      </c>
      <c r="AR66" s="78" t="b">
        <v>1</v>
      </c>
      <c r="AS66" s="78"/>
      <c r="AT66" s="78">
        <v>684</v>
      </c>
      <c r="AU66" s="82" t="s">
        <v>990</v>
      </c>
      <c r="AV66" s="78" t="b">
        <v>0</v>
      </c>
      <c r="AW66" s="78" t="s">
        <v>1068</v>
      </c>
      <c r="AX66" s="82" t="s">
        <v>1132</v>
      </c>
      <c r="AY66" s="78" t="s">
        <v>66</v>
      </c>
      <c r="AZ66" s="78" t="str">
        <f>REPLACE(INDEX(GroupVertices[Group],MATCH(Vertices[[#This Row],[Vertex]],GroupVertices[Vertex],0)),1,1,"")</f>
        <v>3</v>
      </c>
      <c r="BA66" s="48" t="s">
        <v>354</v>
      </c>
      <c r="BB66" s="48" t="s">
        <v>354</v>
      </c>
      <c r="BC66" s="48" t="s">
        <v>372</v>
      </c>
      <c r="BD66" s="48" t="s">
        <v>372</v>
      </c>
      <c r="BE66" s="48" t="s">
        <v>379</v>
      </c>
      <c r="BF66" s="48" t="s">
        <v>379</v>
      </c>
      <c r="BG66" s="116" t="s">
        <v>1532</v>
      </c>
      <c r="BH66" s="116" t="s">
        <v>1532</v>
      </c>
      <c r="BI66" s="116" t="s">
        <v>1558</v>
      </c>
      <c r="BJ66" s="116" t="s">
        <v>1558</v>
      </c>
      <c r="BK66" s="116">
        <v>2</v>
      </c>
      <c r="BL66" s="120">
        <v>5.555555555555555</v>
      </c>
      <c r="BM66" s="116">
        <v>1</v>
      </c>
      <c r="BN66" s="120">
        <v>2.7777777777777777</v>
      </c>
      <c r="BO66" s="116">
        <v>0</v>
      </c>
      <c r="BP66" s="120">
        <v>0</v>
      </c>
      <c r="BQ66" s="116">
        <v>33</v>
      </c>
      <c r="BR66" s="120">
        <v>91.66666666666667</v>
      </c>
      <c r="BS66" s="116">
        <v>36</v>
      </c>
      <c r="BT66" s="2"/>
      <c r="BU66" s="3"/>
      <c r="BV66" s="3"/>
      <c r="BW66" s="3"/>
      <c r="BX66" s="3"/>
    </row>
    <row r="67" spans="1:76" ht="15">
      <c r="A67" s="64" t="s">
        <v>285</v>
      </c>
      <c r="B67" s="65"/>
      <c r="C67" s="65" t="s">
        <v>64</v>
      </c>
      <c r="D67" s="66">
        <v>162.72090079401164</v>
      </c>
      <c r="E67" s="68"/>
      <c r="F67" s="100" t="s">
        <v>1052</v>
      </c>
      <c r="G67" s="65"/>
      <c r="H67" s="69" t="s">
        <v>285</v>
      </c>
      <c r="I67" s="70"/>
      <c r="J67" s="70"/>
      <c r="K67" s="69" t="s">
        <v>1222</v>
      </c>
      <c r="L67" s="73">
        <v>1.3193419595031108</v>
      </c>
      <c r="M67" s="74">
        <v>9224.9169921875</v>
      </c>
      <c r="N67" s="74">
        <v>9646.09375</v>
      </c>
      <c r="O67" s="75"/>
      <c r="P67" s="76"/>
      <c r="Q67" s="76"/>
      <c r="R67" s="86"/>
      <c r="S67" s="48">
        <v>3</v>
      </c>
      <c r="T67" s="48">
        <v>0</v>
      </c>
      <c r="U67" s="49">
        <v>0.181818</v>
      </c>
      <c r="V67" s="49">
        <v>0.005814</v>
      </c>
      <c r="W67" s="49">
        <v>0.016606</v>
      </c>
      <c r="X67" s="49">
        <v>0.795338</v>
      </c>
      <c r="Y67" s="49">
        <v>0.5</v>
      </c>
      <c r="Z67" s="49">
        <v>0</v>
      </c>
      <c r="AA67" s="71">
        <v>67</v>
      </c>
      <c r="AB67" s="71"/>
      <c r="AC67" s="72"/>
      <c r="AD67" s="78" t="s">
        <v>662</v>
      </c>
      <c r="AE67" s="78">
        <v>430</v>
      </c>
      <c r="AF67" s="78">
        <v>656</v>
      </c>
      <c r="AG67" s="78">
        <v>1668</v>
      </c>
      <c r="AH67" s="78">
        <v>392</v>
      </c>
      <c r="AI67" s="78"/>
      <c r="AJ67" s="78" t="s">
        <v>748</v>
      </c>
      <c r="AK67" s="78"/>
      <c r="AL67" s="82" t="s">
        <v>889</v>
      </c>
      <c r="AM67" s="78"/>
      <c r="AN67" s="80">
        <v>40781.10340277778</v>
      </c>
      <c r="AO67" s="82" t="s">
        <v>969</v>
      </c>
      <c r="AP67" s="78" t="b">
        <v>0</v>
      </c>
      <c r="AQ67" s="78" t="b">
        <v>0</v>
      </c>
      <c r="AR67" s="78" t="b">
        <v>1</v>
      </c>
      <c r="AS67" s="78"/>
      <c r="AT67" s="78">
        <v>105</v>
      </c>
      <c r="AU67" s="82" t="s">
        <v>1003</v>
      </c>
      <c r="AV67" s="78" t="b">
        <v>0</v>
      </c>
      <c r="AW67" s="78" t="s">
        <v>1068</v>
      </c>
      <c r="AX67" s="82" t="s">
        <v>1133</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228</v>
      </c>
      <c r="B68" s="65"/>
      <c r="C68" s="65" t="s">
        <v>64</v>
      </c>
      <c r="D68" s="66">
        <v>182.05700833271987</v>
      </c>
      <c r="E68" s="68"/>
      <c r="F68" s="100" t="s">
        <v>409</v>
      </c>
      <c r="G68" s="65"/>
      <c r="H68" s="69" t="s">
        <v>228</v>
      </c>
      <c r="I68" s="70"/>
      <c r="J68" s="70"/>
      <c r="K68" s="69" t="s">
        <v>1223</v>
      </c>
      <c r="L68" s="73">
        <v>36.47892717972279</v>
      </c>
      <c r="M68" s="74">
        <v>8733.5380859375</v>
      </c>
      <c r="N68" s="74">
        <v>7859.890625</v>
      </c>
      <c r="O68" s="75"/>
      <c r="P68" s="76"/>
      <c r="Q68" s="76"/>
      <c r="R68" s="86"/>
      <c r="S68" s="48">
        <v>1</v>
      </c>
      <c r="T68" s="48">
        <v>11</v>
      </c>
      <c r="U68" s="49">
        <v>20.2</v>
      </c>
      <c r="V68" s="49">
        <v>0.006211</v>
      </c>
      <c r="W68" s="49">
        <v>0.03666</v>
      </c>
      <c r="X68" s="49">
        <v>2.45779</v>
      </c>
      <c r="Y68" s="49">
        <v>0.2545454545454545</v>
      </c>
      <c r="Z68" s="49">
        <v>0.09090909090909091</v>
      </c>
      <c r="AA68" s="71">
        <v>68</v>
      </c>
      <c r="AB68" s="71"/>
      <c r="AC68" s="72"/>
      <c r="AD68" s="78" t="s">
        <v>663</v>
      </c>
      <c r="AE68" s="78">
        <v>15525</v>
      </c>
      <c r="AF68" s="78">
        <v>16642</v>
      </c>
      <c r="AG68" s="78">
        <v>33603</v>
      </c>
      <c r="AH68" s="78">
        <v>20770</v>
      </c>
      <c r="AI68" s="78"/>
      <c r="AJ68" s="78" t="s">
        <v>749</v>
      </c>
      <c r="AK68" s="78" t="s">
        <v>817</v>
      </c>
      <c r="AL68" s="78"/>
      <c r="AM68" s="78"/>
      <c r="AN68" s="80">
        <v>39718.93319444444</v>
      </c>
      <c r="AO68" s="78"/>
      <c r="AP68" s="78" t="b">
        <v>0</v>
      </c>
      <c r="AQ68" s="78" t="b">
        <v>0</v>
      </c>
      <c r="AR68" s="78" t="b">
        <v>1</v>
      </c>
      <c r="AS68" s="78"/>
      <c r="AT68" s="78">
        <v>1254</v>
      </c>
      <c r="AU68" s="82" t="s">
        <v>994</v>
      </c>
      <c r="AV68" s="78" t="b">
        <v>0</v>
      </c>
      <c r="AW68" s="78" t="s">
        <v>1068</v>
      </c>
      <c r="AX68" s="82" t="s">
        <v>1134</v>
      </c>
      <c r="AY68" s="78" t="s">
        <v>66</v>
      </c>
      <c r="AZ68" s="78" t="str">
        <f>REPLACE(INDEX(GroupVertices[Group],MATCH(Vertices[[#This Row],[Vertex]],GroupVertices[Vertex],0)),1,1,"")</f>
        <v>3</v>
      </c>
      <c r="BA68" s="48"/>
      <c r="BB68" s="48"/>
      <c r="BC68" s="48"/>
      <c r="BD68" s="48"/>
      <c r="BE68" s="48"/>
      <c r="BF68" s="48"/>
      <c r="BG68" s="116" t="s">
        <v>1533</v>
      </c>
      <c r="BH68" s="116" t="s">
        <v>1543</v>
      </c>
      <c r="BI68" s="116" t="s">
        <v>1559</v>
      </c>
      <c r="BJ68" s="116" t="s">
        <v>1568</v>
      </c>
      <c r="BK68" s="116">
        <v>2</v>
      </c>
      <c r="BL68" s="120">
        <v>1.639344262295082</v>
      </c>
      <c r="BM68" s="116">
        <v>0</v>
      </c>
      <c r="BN68" s="120">
        <v>0</v>
      </c>
      <c r="BO68" s="116">
        <v>0</v>
      </c>
      <c r="BP68" s="120">
        <v>0</v>
      </c>
      <c r="BQ68" s="116">
        <v>120</v>
      </c>
      <c r="BR68" s="120">
        <v>98.36065573770492</v>
      </c>
      <c r="BS68" s="116">
        <v>122</v>
      </c>
      <c r="BT68" s="2"/>
      <c r="BU68" s="3"/>
      <c r="BV68" s="3"/>
      <c r="BW68" s="3"/>
      <c r="BX68" s="3"/>
    </row>
    <row r="69" spans="1:76" ht="15">
      <c r="A69" s="64" t="s">
        <v>286</v>
      </c>
      <c r="B69" s="65"/>
      <c r="C69" s="65" t="s">
        <v>64</v>
      </c>
      <c r="D69" s="66">
        <v>179.5205503376823</v>
      </c>
      <c r="E69" s="68"/>
      <c r="F69" s="100" t="s">
        <v>1053</v>
      </c>
      <c r="G69" s="65"/>
      <c r="H69" s="69" t="s">
        <v>286</v>
      </c>
      <c r="I69" s="70"/>
      <c r="J69" s="70"/>
      <c r="K69" s="69" t="s">
        <v>1224</v>
      </c>
      <c r="L69" s="73">
        <v>1.3193419595031108</v>
      </c>
      <c r="M69" s="74">
        <v>9710.2275390625</v>
      </c>
      <c r="N69" s="74">
        <v>6226.546875</v>
      </c>
      <c r="O69" s="75"/>
      <c r="P69" s="76"/>
      <c r="Q69" s="76"/>
      <c r="R69" s="86"/>
      <c r="S69" s="48">
        <v>4</v>
      </c>
      <c r="T69" s="48">
        <v>0</v>
      </c>
      <c r="U69" s="49">
        <v>0.181818</v>
      </c>
      <c r="V69" s="49">
        <v>0.005952</v>
      </c>
      <c r="W69" s="49">
        <v>0.022041</v>
      </c>
      <c r="X69" s="49">
        <v>0.988077</v>
      </c>
      <c r="Y69" s="49">
        <v>0.6666666666666666</v>
      </c>
      <c r="Z69" s="49">
        <v>0</v>
      </c>
      <c r="AA69" s="71">
        <v>69</v>
      </c>
      <c r="AB69" s="71"/>
      <c r="AC69" s="72"/>
      <c r="AD69" s="78" t="s">
        <v>664</v>
      </c>
      <c r="AE69" s="78">
        <v>1157</v>
      </c>
      <c r="AF69" s="78">
        <v>14545</v>
      </c>
      <c r="AG69" s="78">
        <v>9331</v>
      </c>
      <c r="AH69" s="78">
        <v>4624</v>
      </c>
      <c r="AI69" s="78"/>
      <c r="AJ69" s="78" t="s">
        <v>750</v>
      </c>
      <c r="AK69" s="78" t="s">
        <v>818</v>
      </c>
      <c r="AL69" s="82" t="s">
        <v>890</v>
      </c>
      <c r="AM69" s="78"/>
      <c r="AN69" s="80">
        <v>40632.14383101852</v>
      </c>
      <c r="AO69" s="82" t="s">
        <v>970</v>
      </c>
      <c r="AP69" s="78" t="b">
        <v>0</v>
      </c>
      <c r="AQ69" s="78" t="b">
        <v>0</v>
      </c>
      <c r="AR69" s="78" t="b">
        <v>1</v>
      </c>
      <c r="AS69" s="78"/>
      <c r="AT69" s="78">
        <v>174</v>
      </c>
      <c r="AU69" s="82" t="s">
        <v>990</v>
      </c>
      <c r="AV69" s="78" t="b">
        <v>0</v>
      </c>
      <c r="AW69" s="78" t="s">
        <v>1068</v>
      </c>
      <c r="AX69" s="82" t="s">
        <v>1135</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232</v>
      </c>
      <c r="B70" s="65"/>
      <c r="C70" s="65" t="s">
        <v>64</v>
      </c>
      <c r="D70" s="66">
        <v>181.69413880553282</v>
      </c>
      <c r="E70" s="68"/>
      <c r="F70" s="100" t="s">
        <v>413</v>
      </c>
      <c r="G70" s="65"/>
      <c r="H70" s="69" t="s">
        <v>232</v>
      </c>
      <c r="I70" s="70"/>
      <c r="J70" s="70"/>
      <c r="K70" s="69" t="s">
        <v>1225</v>
      </c>
      <c r="L70" s="73">
        <v>1.3193419595031108</v>
      </c>
      <c r="M70" s="74">
        <v>9804.087890625</v>
      </c>
      <c r="N70" s="74">
        <v>8159.5859375</v>
      </c>
      <c r="O70" s="75"/>
      <c r="P70" s="76"/>
      <c r="Q70" s="76"/>
      <c r="R70" s="86"/>
      <c r="S70" s="48">
        <v>4</v>
      </c>
      <c r="T70" s="48">
        <v>1</v>
      </c>
      <c r="U70" s="49">
        <v>0.181818</v>
      </c>
      <c r="V70" s="49">
        <v>0.005952</v>
      </c>
      <c r="W70" s="49">
        <v>0.022041</v>
      </c>
      <c r="X70" s="49">
        <v>0.988077</v>
      </c>
      <c r="Y70" s="49">
        <v>0.6666666666666666</v>
      </c>
      <c r="Z70" s="49">
        <v>0.25</v>
      </c>
      <c r="AA70" s="71">
        <v>70</v>
      </c>
      <c r="AB70" s="71"/>
      <c r="AC70" s="72"/>
      <c r="AD70" s="78" t="s">
        <v>665</v>
      </c>
      <c r="AE70" s="78">
        <v>12217</v>
      </c>
      <c r="AF70" s="78">
        <v>16342</v>
      </c>
      <c r="AG70" s="78">
        <v>7561</v>
      </c>
      <c r="AH70" s="78">
        <v>2168</v>
      </c>
      <c r="AI70" s="78"/>
      <c r="AJ70" s="78" t="s">
        <v>751</v>
      </c>
      <c r="AK70" s="78" t="s">
        <v>819</v>
      </c>
      <c r="AL70" s="82" t="s">
        <v>891</v>
      </c>
      <c r="AM70" s="78"/>
      <c r="AN70" s="80">
        <v>40289.31935185185</v>
      </c>
      <c r="AO70" s="82" t="s">
        <v>971</v>
      </c>
      <c r="AP70" s="78" t="b">
        <v>0</v>
      </c>
      <c r="AQ70" s="78" t="b">
        <v>0</v>
      </c>
      <c r="AR70" s="78" t="b">
        <v>0</v>
      </c>
      <c r="AS70" s="78"/>
      <c r="AT70" s="78">
        <v>432</v>
      </c>
      <c r="AU70" s="82" t="s">
        <v>990</v>
      </c>
      <c r="AV70" s="78" t="b">
        <v>0</v>
      </c>
      <c r="AW70" s="78" t="s">
        <v>1068</v>
      </c>
      <c r="AX70" s="82" t="s">
        <v>1136</v>
      </c>
      <c r="AY70" s="78" t="s">
        <v>66</v>
      </c>
      <c r="AZ70" s="78" t="str">
        <f>REPLACE(INDEX(GroupVertices[Group],MATCH(Vertices[[#This Row],[Vertex]],GroupVertices[Vertex],0)),1,1,"")</f>
        <v>3</v>
      </c>
      <c r="BA70" s="48" t="s">
        <v>354</v>
      </c>
      <c r="BB70" s="48" t="s">
        <v>354</v>
      </c>
      <c r="BC70" s="48" t="s">
        <v>372</v>
      </c>
      <c r="BD70" s="48" t="s">
        <v>372</v>
      </c>
      <c r="BE70" s="48" t="s">
        <v>379</v>
      </c>
      <c r="BF70" s="48" t="s">
        <v>379</v>
      </c>
      <c r="BG70" s="116" t="s">
        <v>1528</v>
      </c>
      <c r="BH70" s="116" t="s">
        <v>1528</v>
      </c>
      <c r="BI70" s="116" t="s">
        <v>1456</v>
      </c>
      <c r="BJ70" s="116" t="s">
        <v>1456</v>
      </c>
      <c r="BK70" s="116">
        <v>1</v>
      </c>
      <c r="BL70" s="120">
        <v>6.25</v>
      </c>
      <c r="BM70" s="116">
        <v>0</v>
      </c>
      <c r="BN70" s="120">
        <v>0</v>
      </c>
      <c r="BO70" s="116">
        <v>0</v>
      </c>
      <c r="BP70" s="120">
        <v>0</v>
      </c>
      <c r="BQ70" s="116">
        <v>15</v>
      </c>
      <c r="BR70" s="120">
        <v>93.75</v>
      </c>
      <c r="BS70" s="116">
        <v>16</v>
      </c>
      <c r="BT70" s="2"/>
      <c r="BU70" s="3"/>
      <c r="BV70" s="3"/>
      <c r="BW70" s="3"/>
      <c r="BX70" s="3"/>
    </row>
    <row r="71" spans="1:76" ht="15">
      <c r="A71" s="64" t="s">
        <v>236</v>
      </c>
      <c r="B71" s="65"/>
      <c r="C71" s="65" t="s">
        <v>64</v>
      </c>
      <c r="D71" s="66">
        <v>168.21837413089574</v>
      </c>
      <c r="E71" s="68"/>
      <c r="F71" s="100" t="s">
        <v>417</v>
      </c>
      <c r="G71" s="65"/>
      <c r="H71" s="69" t="s">
        <v>236</v>
      </c>
      <c r="I71" s="70"/>
      <c r="J71" s="70"/>
      <c r="K71" s="69" t="s">
        <v>1226</v>
      </c>
      <c r="L71" s="73">
        <v>225.55084600756834</v>
      </c>
      <c r="M71" s="74">
        <v>7026.52978515625</v>
      </c>
      <c r="N71" s="74">
        <v>8132.08837890625</v>
      </c>
      <c r="O71" s="75"/>
      <c r="P71" s="76"/>
      <c r="Q71" s="76"/>
      <c r="R71" s="86"/>
      <c r="S71" s="48">
        <v>5</v>
      </c>
      <c r="T71" s="48">
        <v>5</v>
      </c>
      <c r="U71" s="49">
        <v>127.848485</v>
      </c>
      <c r="V71" s="49">
        <v>0.006098</v>
      </c>
      <c r="W71" s="49">
        <v>0.028748</v>
      </c>
      <c r="X71" s="49">
        <v>1.870711</v>
      </c>
      <c r="Y71" s="49">
        <v>0.30357142857142855</v>
      </c>
      <c r="Z71" s="49">
        <v>0.25</v>
      </c>
      <c r="AA71" s="71">
        <v>71</v>
      </c>
      <c r="AB71" s="71"/>
      <c r="AC71" s="72"/>
      <c r="AD71" s="78" t="s">
        <v>666</v>
      </c>
      <c r="AE71" s="78">
        <v>270</v>
      </c>
      <c r="AF71" s="78">
        <v>5201</v>
      </c>
      <c r="AG71" s="78">
        <v>85410</v>
      </c>
      <c r="AH71" s="78">
        <v>228</v>
      </c>
      <c r="AI71" s="78"/>
      <c r="AJ71" s="78" t="s">
        <v>752</v>
      </c>
      <c r="AK71" s="78" t="s">
        <v>820</v>
      </c>
      <c r="AL71" s="82" t="s">
        <v>892</v>
      </c>
      <c r="AM71" s="78"/>
      <c r="AN71" s="80">
        <v>42628.702893518515</v>
      </c>
      <c r="AO71" s="82" t="s">
        <v>972</v>
      </c>
      <c r="AP71" s="78" t="b">
        <v>0</v>
      </c>
      <c r="AQ71" s="78" t="b">
        <v>0</v>
      </c>
      <c r="AR71" s="78" t="b">
        <v>0</v>
      </c>
      <c r="AS71" s="78"/>
      <c r="AT71" s="78">
        <v>1348</v>
      </c>
      <c r="AU71" s="82" t="s">
        <v>990</v>
      </c>
      <c r="AV71" s="78" t="b">
        <v>0</v>
      </c>
      <c r="AW71" s="78" t="s">
        <v>1068</v>
      </c>
      <c r="AX71" s="82" t="s">
        <v>1137</v>
      </c>
      <c r="AY71" s="78" t="s">
        <v>66</v>
      </c>
      <c r="AZ71" s="78" t="str">
        <f>REPLACE(INDEX(GroupVertices[Group],MATCH(Vertices[[#This Row],[Vertex]],GroupVertices[Vertex],0)),1,1,"")</f>
        <v>2</v>
      </c>
      <c r="BA71" s="48" t="s">
        <v>364</v>
      </c>
      <c r="BB71" s="48" t="s">
        <v>364</v>
      </c>
      <c r="BC71" s="48" t="s">
        <v>373</v>
      </c>
      <c r="BD71" s="48" t="s">
        <v>373</v>
      </c>
      <c r="BE71" s="48" t="s">
        <v>388</v>
      </c>
      <c r="BF71" s="48" t="s">
        <v>388</v>
      </c>
      <c r="BG71" s="116" t="s">
        <v>1534</v>
      </c>
      <c r="BH71" s="116" t="s">
        <v>1534</v>
      </c>
      <c r="BI71" s="116" t="s">
        <v>1560</v>
      </c>
      <c r="BJ71" s="116" t="s">
        <v>1560</v>
      </c>
      <c r="BK71" s="116">
        <v>0</v>
      </c>
      <c r="BL71" s="120">
        <v>0</v>
      </c>
      <c r="BM71" s="116">
        <v>0</v>
      </c>
      <c r="BN71" s="120">
        <v>0</v>
      </c>
      <c r="BO71" s="116">
        <v>0</v>
      </c>
      <c r="BP71" s="120">
        <v>0</v>
      </c>
      <c r="BQ71" s="116">
        <v>13</v>
      </c>
      <c r="BR71" s="120">
        <v>100</v>
      </c>
      <c r="BS71" s="116">
        <v>13</v>
      </c>
      <c r="BT71" s="2"/>
      <c r="BU71" s="3"/>
      <c r="BV71" s="3"/>
      <c r="BW71" s="3"/>
      <c r="BX71" s="3"/>
    </row>
    <row r="72" spans="1:76" ht="15">
      <c r="A72" s="64" t="s">
        <v>287</v>
      </c>
      <c r="B72" s="65"/>
      <c r="C72" s="65" t="s">
        <v>64</v>
      </c>
      <c r="D72" s="66">
        <v>162.34956431119022</v>
      </c>
      <c r="E72" s="68"/>
      <c r="F72" s="100" t="s">
        <v>1054</v>
      </c>
      <c r="G72" s="65"/>
      <c r="H72" s="69" t="s">
        <v>287</v>
      </c>
      <c r="I72" s="70"/>
      <c r="J72" s="70"/>
      <c r="K72" s="69" t="s">
        <v>1227</v>
      </c>
      <c r="L72" s="73">
        <v>1.3193419595031108</v>
      </c>
      <c r="M72" s="74">
        <v>8002.2802734375</v>
      </c>
      <c r="N72" s="74">
        <v>5737.44873046875</v>
      </c>
      <c r="O72" s="75"/>
      <c r="P72" s="76"/>
      <c r="Q72" s="76"/>
      <c r="R72" s="86"/>
      <c r="S72" s="48">
        <v>5</v>
      </c>
      <c r="T72" s="48">
        <v>0</v>
      </c>
      <c r="U72" s="49">
        <v>0.181818</v>
      </c>
      <c r="V72" s="49">
        <v>0.005988</v>
      </c>
      <c r="W72" s="49">
        <v>0.025078</v>
      </c>
      <c r="X72" s="49">
        <v>1.181208</v>
      </c>
      <c r="Y72" s="49">
        <v>0.7</v>
      </c>
      <c r="Z72" s="49">
        <v>0</v>
      </c>
      <c r="AA72" s="71">
        <v>72</v>
      </c>
      <c r="AB72" s="71"/>
      <c r="AC72" s="72"/>
      <c r="AD72" s="78" t="s">
        <v>667</v>
      </c>
      <c r="AE72" s="78">
        <v>29</v>
      </c>
      <c r="AF72" s="78">
        <v>349</v>
      </c>
      <c r="AG72" s="78">
        <v>673</v>
      </c>
      <c r="AH72" s="78">
        <v>147</v>
      </c>
      <c r="AI72" s="78"/>
      <c r="AJ72" s="78" t="s">
        <v>753</v>
      </c>
      <c r="AK72" s="78" t="s">
        <v>821</v>
      </c>
      <c r="AL72" s="82" t="s">
        <v>893</v>
      </c>
      <c r="AM72" s="78"/>
      <c r="AN72" s="80">
        <v>43087.657997685186</v>
      </c>
      <c r="AO72" s="82" t="s">
        <v>973</v>
      </c>
      <c r="AP72" s="78" t="b">
        <v>0</v>
      </c>
      <c r="AQ72" s="78" t="b">
        <v>0</v>
      </c>
      <c r="AR72" s="78" t="b">
        <v>0</v>
      </c>
      <c r="AS72" s="78"/>
      <c r="AT72" s="78">
        <v>18</v>
      </c>
      <c r="AU72" s="82" t="s">
        <v>990</v>
      </c>
      <c r="AV72" s="78" t="b">
        <v>0</v>
      </c>
      <c r="AW72" s="78" t="s">
        <v>1068</v>
      </c>
      <c r="AX72" s="82" t="s">
        <v>1138</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233</v>
      </c>
      <c r="B73" s="65"/>
      <c r="C73" s="65" t="s">
        <v>64</v>
      </c>
      <c r="D73" s="66">
        <v>190.85417523682506</v>
      </c>
      <c r="E73" s="68"/>
      <c r="F73" s="100" t="s">
        <v>414</v>
      </c>
      <c r="G73" s="65"/>
      <c r="H73" s="69" t="s">
        <v>233</v>
      </c>
      <c r="I73" s="70"/>
      <c r="J73" s="70"/>
      <c r="K73" s="69" t="s">
        <v>1228</v>
      </c>
      <c r="L73" s="73">
        <v>1.3193419595031108</v>
      </c>
      <c r="M73" s="74">
        <v>7699.03515625</v>
      </c>
      <c r="N73" s="74">
        <v>8462.248046875</v>
      </c>
      <c r="O73" s="75"/>
      <c r="P73" s="76"/>
      <c r="Q73" s="76"/>
      <c r="R73" s="86"/>
      <c r="S73" s="48">
        <v>4</v>
      </c>
      <c r="T73" s="48">
        <v>1</v>
      </c>
      <c r="U73" s="49">
        <v>0.181818</v>
      </c>
      <c r="V73" s="49">
        <v>0.005952</v>
      </c>
      <c r="W73" s="49">
        <v>0.022041</v>
      </c>
      <c r="X73" s="49">
        <v>0.988077</v>
      </c>
      <c r="Y73" s="49">
        <v>0.6666666666666666</v>
      </c>
      <c r="Z73" s="49">
        <v>0.25</v>
      </c>
      <c r="AA73" s="71">
        <v>73</v>
      </c>
      <c r="AB73" s="71"/>
      <c r="AC73" s="72"/>
      <c r="AD73" s="78" t="s">
        <v>668</v>
      </c>
      <c r="AE73" s="78">
        <v>113</v>
      </c>
      <c r="AF73" s="78">
        <v>23915</v>
      </c>
      <c r="AG73" s="78">
        <v>160273</v>
      </c>
      <c r="AH73" s="78">
        <v>1776</v>
      </c>
      <c r="AI73" s="78"/>
      <c r="AJ73" s="78" t="s">
        <v>754</v>
      </c>
      <c r="AK73" s="78" t="s">
        <v>822</v>
      </c>
      <c r="AL73" s="82" t="s">
        <v>894</v>
      </c>
      <c r="AM73" s="78"/>
      <c r="AN73" s="80">
        <v>40156.80134259259</v>
      </c>
      <c r="AO73" s="82" t="s">
        <v>974</v>
      </c>
      <c r="AP73" s="78" t="b">
        <v>0</v>
      </c>
      <c r="AQ73" s="78" t="b">
        <v>0</v>
      </c>
      <c r="AR73" s="78" t="b">
        <v>0</v>
      </c>
      <c r="AS73" s="78"/>
      <c r="AT73" s="78">
        <v>2178</v>
      </c>
      <c r="AU73" s="82" t="s">
        <v>990</v>
      </c>
      <c r="AV73" s="78" t="b">
        <v>0</v>
      </c>
      <c r="AW73" s="78" t="s">
        <v>1068</v>
      </c>
      <c r="AX73" s="82" t="s">
        <v>1139</v>
      </c>
      <c r="AY73" s="78" t="s">
        <v>66</v>
      </c>
      <c r="AZ73" s="78" t="str">
        <f>REPLACE(INDEX(GroupVertices[Group],MATCH(Vertices[[#This Row],[Vertex]],GroupVertices[Vertex],0)),1,1,"")</f>
        <v>3</v>
      </c>
      <c r="BA73" s="48" t="s">
        <v>354</v>
      </c>
      <c r="BB73" s="48" t="s">
        <v>354</v>
      </c>
      <c r="BC73" s="48" t="s">
        <v>372</v>
      </c>
      <c r="BD73" s="48" t="s">
        <v>372</v>
      </c>
      <c r="BE73" s="48" t="s">
        <v>379</v>
      </c>
      <c r="BF73" s="48" t="s">
        <v>379</v>
      </c>
      <c r="BG73" s="116" t="s">
        <v>1528</v>
      </c>
      <c r="BH73" s="116" t="s">
        <v>1528</v>
      </c>
      <c r="BI73" s="116" t="s">
        <v>1456</v>
      </c>
      <c r="BJ73" s="116" t="s">
        <v>1456</v>
      </c>
      <c r="BK73" s="116">
        <v>1</v>
      </c>
      <c r="BL73" s="120">
        <v>6.25</v>
      </c>
      <c r="BM73" s="116">
        <v>0</v>
      </c>
      <c r="BN73" s="120">
        <v>0</v>
      </c>
      <c r="BO73" s="116">
        <v>0</v>
      </c>
      <c r="BP73" s="120">
        <v>0</v>
      </c>
      <c r="BQ73" s="116">
        <v>15</v>
      </c>
      <c r="BR73" s="120">
        <v>93.75</v>
      </c>
      <c r="BS73" s="116">
        <v>16</v>
      </c>
      <c r="BT73" s="2"/>
      <c r="BU73" s="3"/>
      <c r="BV73" s="3"/>
      <c r="BW73" s="3"/>
      <c r="BX73" s="3"/>
    </row>
    <row r="74" spans="1:76" ht="15">
      <c r="A74" s="64" t="s">
        <v>288</v>
      </c>
      <c r="B74" s="65"/>
      <c r="C74" s="65" t="s">
        <v>64</v>
      </c>
      <c r="D74" s="66">
        <v>163.25552856406725</v>
      </c>
      <c r="E74" s="68"/>
      <c r="F74" s="100" t="s">
        <v>1055</v>
      </c>
      <c r="G74" s="65"/>
      <c r="H74" s="69" t="s">
        <v>288</v>
      </c>
      <c r="I74" s="70"/>
      <c r="J74" s="70"/>
      <c r="K74" s="69" t="s">
        <v>1229</v>
      </c>
      <c r="L74" s="73">
        <v>1.3193419595031108</v>
      </c>
      <c r="M74" s="74">
        <v>8818.2744140625</v>
      </c>
      <c r="N74" s="74">
        <v>5375.93310546875</v>
      </c>
      <c r="O74" s="75"/>
      <c r="P74" s="76"/>
      <c r="Q74" s="76"/>
      <c r="R74" s="86"/>
      <c r="S74" s="48">
        <v>5</v>
      </c>
      <c r="T74" s="48">
        <v>0</v>
      </c>
      <c r="U74" s="49">
        <v>0.181818</v>
      </c>
      <c r="V74" s="49">
        <v>0.005988</v>
      </c>
      <c r="W74" s="49">
        <v>0.025078</v>
      </c>
      <c r="X74" s="49">
        <v>1.181208</v>
      </c>
      <c r="Y74" s="49">
        <v>0.7</v>
      </c>
      <c r="Z74" s="49">
        <v>0</v>
      </c>
      <c r="AA74" s="71">
        <v>74</v>
      </c>
      <c r="AB74" s="71"/>
      <c r="AC74" s="72"/>
      <c r="AD74" s="78" t="s">
        <v>669</v>
      </c>
      <c r="AE74" s="78">
        <v>702</v>
      </c>
      <c r="AF74" s="78">
        <v>1098</v>
      </c>
      <c r="AG74" s="78">
        <v>1249</v>
      </c>
      <c r="AH74" s="78">
        <v>977</v>
      </c>
      <c r="AI74" s="78"/>
      <c r="AJ74" s="78" t="s">
        <v>755</v>
      </c>
      <c r="AK74" s="78" t="s">
        <v>823</v>
      </c>
      <c r="AL74" s="82" t="s">
        <v>895</v>
      </c>
      <c r="AM74" s="78"/>
      <c r="AN74" s="80">
        <v>40079.80451388889</v>
      </c>
      <c r="AO74" s="82" t="s">
        <v>975</v>
      </c>
      <c r="AP74" s="78" t="b">
        <v>0</v>
      </c>
      <c r="AQ74" s="78" t="b">
        <v>0</v>
      </c>
      <c r="AR74" s="78" t="b">
        <v>1</v>
      </c>
      <c r="AS74" s="78"/>
      <c r="AT74" s="78">
        <v>82</v>
      </c>
      <c r="AU74" s="82" t="s">
        <v>994</v>
      </c>
      <c r="AV74" s="78" t="b">
        <v>0</v>
      </c>
      <c r="AW74" s="78" t="s">
        <v>1068</v>
      </c>
      <c r="AX74" s="82" t="s">
        <v>1140</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289</v>
      </c>
      <c r="B75" s="65"/>
      <c r="C75" s="65" t="s">
        <v>64</v>
      </c>
      <c r="D75" s="66">
        <v>163.89780762718837</v>
      </c>
      <c r="E75" s="68"/>
      <c r="F75" s="100" t="s">
        <v>1056</v>
      </c>
      <c r="G75" s="65"/>
      <c r="H75" s="69" t="s">
        <v>289</v>
      </c>
      <c r="I75" s="70"/>
      <c r="J75" s="70"/>
      <c r="K75" s="69" t="s">
        <v>1230</v>
      </c>
      <c r="L75" s="73">
        <v>1.3193419595031108</v>
      </c>
      <c r="M75" s="74">
        <v>8305.9140625</v>
      </c>
      <c r="N75" s="74">
        <v>9164.2822265625</v>
      </c>
      <c r="O75" s="75"/>
      <c r="P75" s="76"/>
      <c r="Q75" s="76"/>
      <c r="R75" s="86"/>
      <c r="S75" s="48">
        <v>5</v>
      </c>
      <c r="T75" s="48">
        <v>0</v>
      </c>
      <c r="U75" s="49">
        <v>0.181818</v>
      </c>
      <c r="V75" s="49">
        <v>0.005988</v>
      </c>
      <c r="W75" s="49">
        <v>0.025078</v>
      </c>
      <c r="X75" s="49">
        <v>1.181208</v>
      </c>
      <c r="Y75" s="49">
        <v>0.7</v>
      </c>
      <c r="Z75" s="49">
        <v>0</v>
      </c>
      <c r="AA75" s="71">
        <v>75</v>
      </c>
      <c r="AB75" s="71"/>
      <c r="AC75" s="72"/>
      <c r="AD75" s="78" t="s">
        <v>670</v>
      </c>
      <c r="AE75" s="78">
        <v>730</v>
      </c>
      <c r="AF75" s="78">
        <v>1629</v>
      </c>
      <c r="AG75" s="78">
        <v>1613</v>
      </c>
      <c r="AH75" s="78">
        <v>567</v>
      </c>
      <c r="AI75" s="78"/>
      <c r="AJ75" s="78" t="s">
        <v>756</v>
      </c>
      <c r="AK75" s="78" t="s">
        <v>824</v>
      </c>
      <c r="AL75" s="82" t="s">
        <v>896</v>
      </c>
      <c r="AM75" s="78"/>
      <c r="AN75" s="80">
        <v>40564.91559027778</v>
      </c>
      <c r="AO75" s="82" t="s">
        <v>976</v>
      </c>
      <c r="AP75" s="78" t="b">
        <v>0</v>
      </c>
      <c r="AQ75" s="78" t="b">
        <v>0</v>
      </c>
      <c r="AR75" s="78" t="b">
        <v>1</v>
      </c>
      <c r="AS75" s="78"/>
      <c r="AT75" s="78">
        <v>110</v>
      </c>
      <c r="AU75" s="82" t="s">
        <v>990</v>
      </c>
      <c r="AV75" s="78" t="b">
        <v>0</v>
      </c>
      <c r="AW75" s="78" t="s">
        <v>1068</v>
      </c>
      <c r="AX75" s="82" t="s">
        <v>1141</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234</v>
      </c>
      <c r="B76" s="65"/>
      <c r="C76" s="65" t="s">
        <v>64</v>
      </c>
      <c r="D76" s="66">
        <v>186.56868612074578</v>
      </c>
      <c r="E76" s="68"/>
      <c r="F76" s="100" t="s">
        <v>415</v>
      </c>
      <c r="G76" s="65"/>
      <c r="H76" s="69" t="s">
        <v>234</v>
      </c>
      <c r="I76" s="70"/>
      <c r="J76" s="70"/>
      <c r="K76" s="69" t="s">
        <v>1231</v>
      </c>
      <c r="L76" s="73">
        <v>3.4270009998826825</v>
      </c>
      <c r="M76" s="74">
        <v>8133.4873046875</v>
      </c>
      <c r="N76" s="74">
        <v>6809.90478515625</v>
      </c>
      <c r="O76" s="75"/>
      <c r="P76" s="76"/>
      <c r="Q76" s="76"/>
      <c r="R76" s="86"/>
      <c r="S76" s="48">
        <v>4</v>
      </c>
      <c r="T76" s="48">
        <v>5</v>
      </c>
      <c r="U76" s="49">
        <v>1.381818</v>
      </c>
      <c r="V76" s="49">
        <v>0.006061</v>
      </c>
      <c r="W76" s="49">
        <v>0.029726</v>
      </c>
      <c r="X76" s="49">
        <v>1.590492</v>
      </c>
      <c r="Y76" s="49">
        <v>0.47619047619047616</v>
      </c>
      <c r="Z76" s="49">
        <v>0.2857142857142857</v>
      </c>
      <c r="AA76" s="71">
        <v>76</v>
      </c>
      <c r="AB76" s="71"/>
      <c r="AC76" s="72"/>
      <c r="AD76" s="78" t="s">
        <v>671</v>
      </c>
      <c r="AE76" s="78">
        <v>3943</v>
      </c>
      <c r="AF76" s="78">
        <v>20372</v>
      </c>
      <c r="AG76" s="78">
        <v>25271</v>
      </c>
      <c r="AH76" s="78">
        <v>7884</v>
      </c>
      <c r="AI76" s="78"/>
      <c r="AJ76" s="78" t="s">
        <v>757</v>
      </c>
      <c r="AK76" s="78" t="s">
        <v>825</v>
      </c>
      <c r="AL76" s="82" t="s">
        <v>897</v>
      </c>
      <c r="AM76" s="78"/>
      <c r="AN76" s="80">
        <v>41232.88885416667</v>
      </c>
      <c r="AO76" s="82" t="s">
        <v>977</v>
      </c>
      <c r="AP76" s="78" t="b">
        <v>0</v>
      </c>
      <c r="AQ76" s="78" t="b">
        <v>0</v>
      </c>
      <c r="AR76" s="78" t="b">
        <v>1</v>
      </c>
      <c r="AS76" s="78"/>
      <c r="AT76" s="78">
        <v>1009</v>
      </c>
      <c r="AU76" s="82" t="s">
        <v>990</v>
      </c>
      <c r="AV76" s="78" t="b">
        <v>0</v>
      </c>
      <c r="AW76" s="78" t="s">
        <v>1068</v>
      </c>
      <c r="AX76" s="82" t="s">
        <v>1142</v>
      </c>
      <c r="AY76" s="78" t="s">
        <v>66</v>
      </c>
      <c r="AZ76" s="78" t="str">
        <f>REPLACE(INDEX(GroupVertices[Group],MATCH(Vertices[[#This Row],[Vertex]],GroupVertices[Vertex],0)),1,1,"")</f>
        <v>3</v>
      </c>
      <c r="BA76" s="48" t="s">
        <v>1507</v>
      </c>
      <c r="BB76" s="48" t="s">
        <v>1507</v>
      </c>
      <c r="BC76" s="48" t="s">
        <v>1339</v>
      </c>
      <c r="BD76" s="48" t="s">
        <v>1339</v>
      </c>
      <c r="BE76" s="48" t="s">
        <v>386</v>
      </c>
      <c r="BF76" s="48" t="s">
        <v>1518</v>
      </c>
      <c r="BG76" s="116" t="s">
        <v>1535</v>
      </c>
      <c r="BH76" s="116" t="s">
        <v>1544</v>
      </c>
      <c r="BI76" s="116" t="s">
        <v>1561</v>
      </c>
      <c r="BJ76" s="116" t="s">
        <v>1561</v>
      </c>
      <c r="BK76" s="116">
        <v>1</v>
      </c>
      <c r="BL76" s="120">
        <v>3.8461538461538463</v>
      </c>
      <c r="BM76" s="116">
        <v>0</v>
      </c>
      <c r="BN76" s="120">
        <v>0</v>
      </c>
      <c r="BO76" s="116">
        <v>0</v>
      </c>
      <c r="BP76" s="120">
        <v>0</v>
      </c>
      <c r="BQ76" s="116">
        <v>25</v>
      </c>
      <c r="BR76" s="120">
        <v>96.15384615384616</v>
      </c>
      <c r="BS76" s="116">
        <v>26</v>
      </c>
      <c r="BT76" s="2"/>
      <c r="BU76" s="3"/>
      <c r="BV76" s="3"/>
      <c r="BW76" s="3"/>
      <c r="BX76" s="3"/>
    </row>
    <row r="77" spans="1:76" ht="15">
      <c r="A77" s="64" t="s">
        <v>231</v>
      </c>
      <c r="B77" s="65"/>
      <c r="C77" s="65" t="s">
        <v>64</v>
      </c>
      <c r="D77" s="66">
        <v>164.39010061907214</v>
      </c>
      <c r="E77" s="68"/>
      <c r="F77" s="100" t="s">
        <v>412</v>
      </c>
      <c r="G77" s="65"/>
      <c r="H77" s="69" t="s">
        <v>231</v>
      </c>
      <c r="I77" s="70"/>
      <c r="J77" s="70"/>
      <c r="K77" s="69" t="s">
        <v>1232</v>
      </c>
      <c r="L77" s="73">
        <v>762.1842555365284</v>
      </c>
      <c r="M77" s="74">
        <v>6427.4560546875</v>
      </c>
      <c r="N77" s="74">
        <v>7631.55810546875</v>
      </c>
      <c r="O77" s="75"/>
      <c r="P77" s="76"/>
      <c r="Q77" s="76"/>
      <c r="R77" s="86"/>
      <c r="S77" s="48">
        <v>6</v>
      </c>
      <c r="T77" s="48">
        <v>20</v>
      </c>
      <c r="U77" s="49">
        <v>433.381818</v>
      </c>
      <c r="V77" s="49">
        <v>0.006667</v>
      </c>
      <c r="W77" s="49">
        <v>0.053217</v>
      </c>
      <c r="X77" s="49">
        <v>4.7618</v>
      </c>
      <c r="Y77" s="49">
        <v>0.1261904761904762</v>
      </c>
      <c r="Z77" s="49">
        <v>0.23809523809523808</v>
      </c>
      <c r="AA77" s="71">
        <v>77</v>
      </c>
      <c r="AB77" s="71"/>
      <c r="AC77" s="72"/>
      <c r="AD77" s="78" t="s">
        <v>672</v>
      </c>
      <c r="AE77" s="78">
        <v>4984</v>
      </c>
      <c r="AF77" s="78">
        <v>2036</v>
      </c>
      <c r="AG77" s="78">
        <v>12863</v>
      </c>
      <c r="AH77" s="78">
        <v>11165</v>
      </c>
      <c r="AI77" s="78"/>
      <c r="AJ77" s="78" t="s">
        <v>758</v>
      </c>
      <c r="AK77" s="78" t="s">
        <v>826</v>
      </c>
      <c r="AL77" s="78"/>
      <c r="AM77" s="78"/>
      <c r="AN77" s="80">
        <v>42639.26744212963</v>
      </c>
      <c r="AO77" s="78"/>
      <c r="AP77" s="78" t="b">
        <v>1</v>
      </c>
      <c r="AQ77" s="78" t="b">
        <v>0</v>
      </c>
      <c r="AR77" s="78" t="b">
        <v>0</v>
      </c>
      <c r="AS77" s="78"/>
      <c r="AT77" s="78">
        <v>106</v>
      </c>
      <c r="AU77" s="78"/>
      <c r="AV77" s="78" t="b">
        <v>0</v>
      </c>
      <c r="AW77" s="78" t="s">
        <v>1068</v>
      </c>
      <c r="AX77" s="82" t="s">
        <v>1143</v>
      </c>
      <c r="AY77" s="78" t="s">
        <v>66</v>
      </c>
      <c r="AZ77" s="78" t="str">
        <f>REPLACE(INDEX(GroupVertices[Group],MATCH(Vertices[[#This Row],[Vertex]],GroupVertices[Vertex],0)),1,1,"")</f>
        <v>2</v>
      </c>
      <c r="BA77" s="48" t="s">
        <v>1508</v>
      </c>
      <c r="BB77" s="48" t="s">
        <v>1508</v>
      </c>
      <c r="BC77" s="48" t="s">
        <v>1339</v>
      </c>
      <c r="BD77" s="48" t="s">
        <v>1340</v>
      </c>
      <c r="BE77" s="48" t="s">
        <v>1516</v>
      </c>
      <c r="BF77" s="48" t="s">
        <v>1519</v>
      </c>
      <c r="BG77" s="116" t="s">
        <v>1536</v>
      </c>
      <c r="BH77" s="116" t="s">
        <v>1545</v>
      </c>
      <c r="BI77" s="116" t="s">
        <v>1455</v>
      </c>
      <c r="BJ77" s="116" t="s">
        <v>1569</v>
      </c>
      <c r="BK77" s="116">
        <v>9</v>
      </c>
      <c r="BL77" s="120">
        <v>2.7950310559006213</v>
      </c>
      <c r="BM77" s="116">
        <v>0</v>
      </c>
      <c r="BN77" s="120">
        <v>0</v>
      </c>
      <c r="BO77" s="116">
        <v>0</v>
      </c>
      <c r="BP77" s="120">
        <v>0</v>
      </c>
      <c r="BQ77" s="116">
        <v>313</v>
      </c>
      <c r="BR77" s="120">
        <v>97.20496894409938</v>
      </c>
      <c r="BS77" s="116">
        <v>322</v>
      </c>
      <c r="BT77" s="2"/>
      <c r="BU77" s="3"/>
      <c r="BV77" s="3"/>
      <c r="BW77" s="3"/>
      <c r="BX77" s="3"/>
    </row>
    <row r="78" spans="1:76" ht="15">
      <c r="A78" s="64" t="s">
        <v>290</v>
      </c>
      <c r="B78" s="65"/>
      <c r="C78" s="65" t="s">
        <v>64</v>
      </c>
      <c r="D78" s="66">
        <v>218.37782887396418</v>
      </c>
      <c r="E78" s="68"/>
      <c r="F78" s="100" t="s">
        <v>1057</v>
      </c>
      <c r="G78" s="65"/>
      <c r="H78" s="69" t="s">
        <v>290</v>
      </c>
      <c r="I78" s="70"/>
      <c r="J78" s="70"/>
      <c r="K78" s="69" t="s">
        <v>1233</v>
      </c>
      <c r="L78" s="73">
        <v>1</v>
      </c>
      <c r="M78" s="74">
        <v>1541.2205810546875</v>
      </c>
      <c r="N78" s="74">
        <v>7195.15283203125</v>
      </c>
      <c r="O78" s="75"/>
      <c r="P78" s="76"/>
      <c r="Q78" s="76"/>
      <c r="R78" s="86"/>
      <c r="S78" s="48">
        <v>1</v>
      </c>
      <c r="T78" s="48">
        <v>0</v>
      </c>
      <c r="U78" s="49">
        <v>0</v>
      </c>
      <c r="V78" s="49">
        <v>0.005747</v>
      </c>
      <c r="W78" s="49">
        <v>0.009116</v>
      </c>
      <c r="X78" s="49">
        <v>0.415498</v>
      </c>
      <c r="Y78" s="49">
        <v>0</v>
      </c>
      <c r="Z78" s="49">
        <v>0</v>
      </c>
      <c r="AA78" s="71">
        <v>78</v>
      </c>
      <c r="AB78" s="71"/>
      <c r="AC78" s="72"/>
      <c r="AD78" s="78" t="s">
        <v>673</v>
      </c>
      <c r="AE78" s="78">
        <v>2878</v>
      </c>
      <c r="AF78" s="78">
        <v>46670</v>
      </c>
      <c r="AG78" s="78">
        <v>20598</v>
      </c>
      <c r="AH78" s="78">
        <v>9146</v>
      </c>
      <c r="AI78" s="78"/>
      <c r="AJ78" s="78" t="s">
        <v>759</v>
      </c>
      <c r="AK78" s="78" t="s">
        <v>827</v>
      </c>
      <c r="AL78" s="82" t="s">
        <v>898</v>
      </c>
      <c r="AM78" s="78"/>
      <c r="AN78" s="80">
        <v>39847.78623842593</v>
      </c>
      <c r="AO78" s="82" t="s">
        <v>978</v>
      </c>
      <c r="AP78" s="78" t="b">
        <v>0</v>
      </c>
      <c r="AQ78" s="78" t="b">
        <v>0</v>
      </c>
      <c r="AR78" s="78" t="b">
        <v>1</v>
      </c>
      <c r="AS78" s="78"/>
      <c r="AT78" s="78">
        <v>1035</v>
      </c>
      <c r="AU78" s="82" t="s">
        <v>990</v>
      </c>
      <c r="AV78" s="78" t="b">
        <v>1</v>
      </c>
      <c r="AW78" s="78" t="s">
        <v>1068</v>
      </c>
      <c r="AX78" s="82" t="s">
        <v>1144</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229</v>
      </c>
      <c r="B79" s="65"/>
      <c r="C79" s="65" t="s">
        <v>64</v>
      </c>
      <c r="D79" s="66">
        <v>167.5289220292403</v>
      </c>
      <c r="E79" s="68"/>
      <c r="F79" s="100" t="s">
        <v>410</v>
      </c>
      <c r="G79" s="65"/>
      <c r="H79" s="69" t="s">
        <v>229</v>
      </c>
      <c r="I79" s="70"/>
      <c r="J79" s="70"/>
      <c r="K79" s="69" t="s">
        <v>1234</v>
      </c>
      <c r="L79" s="73">
        <v>274.9956752493443</v>
      </c>
      <c r="M79" s="74">
        <v>5579.5654296875</v>
      </c>
      <c r="N79" s="74">
        <v>8399.6875</v>
      </c>
      <c r="O79" s="75"/>
      <c r="P79" s="76"/>
      <c r="Q79" s="76"/>
      <c r="R79" s="86"/>
      <c r="S79" s="48">
        <v>3</v>
      </c>
      <c r="T79" s="48">
        <v>2</v>
      </c>
      <c r="U79" s="49">
        <v>156</v>
      </c>
      <c r="V79" s="49">
        <v>0.005988</v>
      </c>
      <c r="W79" s="49">
        <v>0.017649</v>
      </c>
      <c r="X79" s="49">
        <v>1.150438</v>
      </c>
      <c r="Y79" s="49">
        <v>0.5</v>
      </c>
      <c r="Z79" s="49">
        <v>0.25</v>
      </c>
      <c r="AA79" s="71">
        <v>79</v>
      </c>
      <c r="AB79" s="71"/>
      <c r="AC79" s="72"/>
      <c r="AD79" s="78" t="s">
        <v>674</v>
      </c>
      <c r="AE79" s="78">
        <v>2344</v>
      </c>
      <c r="AF79" s="78">
        <v>4631</v>
      </c>
      <c r="AG79" s="78">
        <v>46465</v>
      </c>
      <c r="AH79" s="78">
        <v>138974</v>
      </c>
      <c r="AI79" s="78"/>
      <c r="AJ79" s="78" t="s">
        <v>760</v>
      </c>
      <c r="AK79" s="78" t="s">
        <v>828</v>
      </c>
      <c r="AL79" s="82" t="s">
        <v>899</v>
      </c>
      <c r="AM79" s="78"/>
      <c r="AN79" s="80">
        <v>39838.739432870374</v>
      </c>
      <c r="AO79" s="82" t="s">
        <v>979</v>
      </c>
      <c r="AP79" s="78" t="b">
        <v>0</v>
      </c>
      <c r="AQ79" s="78" t="b">
        <v>0</v>
      </c>
      <c r="AR79" s="78" t="b">
        <v>0</v>
      </c>
      <c r="AS79" s="78"/>
      <c r="AT79" s="78">
        <v>436</v>
      </c>
      <c r="AU79" s="82" t="s">
        <v>996</v>
      </c>
      <c r="AV79" s="78" t="b">
        <v>0</v>
      </c>
      <c r="AW79" s="78" t="s">
        <v>1068</v>
      </c>
      <c r="AX79" s="82" t="s">
        <v>1145</v>
      </c>
      <c r="AY79" s="78" t="s">
        <v>66</v>
      </c>
      <c r="AZ79" s="78" t="str">
        <f>REPLACE(INDEX(GroupVertices[Group],MATCH(Vertices[[#This Row],[Vertex]],GroupVertices[Vertex],0)),1,1,"")</f>
        <v>2</v>
      </c>
      <c r="BA79" s="48" t="s">
        <v>1509</v>
      </c>
      <c r="BB79" s="48" t="s">
        <v>1509</v>
      </c>
      <c r="BC79" s="48" t="s">
        <v>1339</v>
      </c>
      <c r="BD79" s="48" t="s">
        <v>1339</v>
      </c>
      <c r="BE79" s="48" t="s">
        <v>295</v>
      </c>
      <c r="BF79" s="48" t="s">
        <v>295</v>
      </c>
      <c r="BG79" s="116" t="s">
        <v>1537</v>
      </c>
      <c r="BH79" s="116" t="s">
        <v>1537</v>
      </c>
      <c r="BI79" s="116" t="s">
        <v>1562</v>
      </c>
      <c r="BJ79" s="116" t="s">
        <v>1562</v>
      </c>
      <c r="BK79" s="116">
        <v>1</v>
      </c>
      <c r="BL79" s="120">
        <v>5.2631578947368425</v>
      </c>
      <c r="BM79" s="116">
        <v>0</v>
      </c>
      <c r="BN79" s="120">
        <v>0</v>
      </c>
      <c r="BO79" s="116">
        <v>0</v>
      </c>
      <c r="BP79" s="120">
        <v>0</v>
      </c>
      <c r="BQ79" s="116">
        <v>18</v>
      </c>
      <c r="BR79" s="120">
        <v>94.73684210526316</v>
      </c>
      <c r="BS79" s="116">
        <v>19</v>
      </c>
      <c r="BT79" s="2"/>
      <c r="BU79" s="3"/>
      <c r="BV79" s="3"/>
      <c r="BW79" s="3"/>
      <c r="BX79" s="3"/>
    </row>
    <row r="80" spans="1:76" ht="15">
      <c r="A80" s="64" t="s">
        <v>291</v>
      </c>
      <c r="B80" s="65"/>
      <c r="C80" s="65" t="s">
        <v>64</v>
      </c>
      <c r="D80" s="66">
        <v>162.11974694397173</v>
      </c>
      <c r="E80" s="68"/>
      <c r="F80" s="100" t="s">
        <v>1058</v>
      </c>
      <c r="G80" s="65"/>
      <c r="H80" s="69" t="s">
        <v>291</v>
      </c>
      <c r="I80" s="70"/>
      <c r="J80" s="70"/>
      <c r="K80" s="69" t="s">
        <v>1235</v>
      </c>
      <c r="L80" s="73">
        <v>1</v>
      </c>
      <c r="M80" s="74">
        <v>4710.3798828125</v>
      </c>
      <c r="N80" s="74">
        <v>9177.181640625</v>
      </c>
      <c r="O80" s="75"/>
      <c r="P80" s="76"/>
      <c r="Q80" s="76"/>
      <c r="R80" s="86"/>
      <c r="S80" s="48">
        <v>1</v>
      </c>
      <c r="T80" s="48">
        <v>0</v>
      </c>
      <c r="U80" s="49">
        <v>0</v>
      </c>
      <c r="V80" s="49">
        <v>0.004082</v>
      </c>
      <c r="W80" s="49">
        <v>0.001803</v>
      </c>
      <c r="X80" s="49">
        <v>0.394468</v>
      </c>
      <c r="Y80" s="49">
        <v>0</v>
      </c>
      <c r="Z80" s="49">
        <v>0</v>
      </c>
      <c r="AA80" s="71">
        <v>80</v>
      </c>
      <c r="AB80" s="71"/>
      <c r="AC80" s="72"/>
      <c r="AD80" s="78" t="s">
        <v>675</v>
      </c>
      <c r="AE80" s="78">
        <v>278</v>
      </c>
      <c r="AF80" s="78">
        <v>159</v>
      </c>
      <c r="AG80" s="78">
        <v>140</v>
      </c>
      <c r="AH80" s="78">
        <v>146</v>
      </c>
      <c r="AI80" s="78"/>
      <c r="AJ80" s="78" t="s">
        <v>761</v>
      </c>
      <c r="AK80" s="78"/>
      <c r="AL80" s="78"/>
      <c r="AM80" s="78"/>
      <c r="AN80" s="80">
        <v>40751.61730324074</v>
      </c>
      <c r="AO80" s="78"/>
      <c r="AP80" s="78" t="b">
        <v>1</v>
      </c>
      <c r="AQ80" s="78" t="b">
        <v>0</v>
      </c>
      <c r="AR80" s="78" t="b">
        <v>0</v>
      </c>
      <c r="AS80" s="78" t="s">
        <v>560</v>
      </c>
      <c r="AT80" s="78">
        <v>2</v>
      </c>
      <c r="AU80" s="82" t="s">
        <v>990</v>
      </c>
      <c r="AV80" s="78" t="b">
        <v>0</v>
      </c>
      <c r="AW80" s="78" t="s">
        <v>1068</v>
      </c>
      <c r="AX80" s="82" t="s">
        <v>1146</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230</v>
      </c>
      <c r="B81" s="65"/>
      <c r="C81" s="65" t="s">
        <v>64</v>
      </c>
      <c r="D81" s="66">
        <v>162.02298173672185</v>
      </c>
      <c r="E81" s="68"/>
      <c r="F81" s="100" t="s">
        <v>411</v>
      </c>
      <c r="G81" s="65"/>
      <c r="H81" s="69" t="s">
        <v>230</v>
      </c>
      <c r="I81" s="70"/>
      <c r="J81" s="70"/>
      <c r="K81" s="69" t="s">
        <v>1236</v>
      </c>
      <c r="L81" s="73">
        <v>1</v>
      </c>
      <c r="M81" s="74">
        <v>9372.0322265625</v>
      </c>
      <c r="N81" s="74">
        <v>767.5703125</v>
      </c>
      <c r="O81" s="75"/>
      <c r="P81" s="76"/>
      <c r="Q81" s="76"/>
      <c r="R81" s="86"/>
      <c r="S81" s="48">
        <v>0</v>
      </c>
      <c r="T81" s="48">
        <v>1</v>
      </c>
      <c r="U81" s="49">
        <v>0</v>
      </c>
      <c r="V81" s="49">
        <v>1</v>
      </c>
      <c r="W81" s="49">
        <v>0</v>
      </c>
      <c r="X81" s="49">
        <v>0.999994</v>
      </c>
      <c r="Y81" s="49">
        <v>0</v>
      </c>
      <c r="Z81" s="49">
        <v>0</v>
      </c>
      <c r="AA81" s="71">
        <v>81</v>
      </c>
      <c r="AB81" s="71"/>
      <c r="AC81" s="72"/>
      <c r="AD81" s="78" t="s">
        <v>676</v>
      </c>
      <c r="AE81" s="78">
        <v>358</v>
      </c>
      <c r="AF81" s="78">
        <v>79</v>
      </c>
      <c r="AG81" s="78">
        <v>364</v>
      </c>
      <c r="AH81" s="78">
        <v>259</v>
      </c>
      <c r="AI81" s="78"/>
      <c r="AJ81" s="78" t="s">
        <v>762</v>
      </c>
      <c r="AK81" s="78" t="s">
        <v>829</v>
      </c>
      <c r="AL81" s="82" t="s">
        <v>900</v>
      </c>
      <c r="AM81" s="78"/>
      <c r="AN81" s="80">
        <v>41304.78040509259</v>
      </c>
      <c r="AO81" s="78"/>
      <c r="AP81" s="78" t="b">
        <v>1</v>
      </c>
      <c r="AQ81" s="78" t="b">
        <v>0</v>
      </c>
      <c r="AR81" s="78" t="b">
        <v>0</v>
      </c>
      <c r="AS81" s="78"/>
      <c r="AT81" s="78">
        <v>3</v>
      </c>
      <c r="AU81" s="82" t="s">
        <v>990</v>
      </c>
      <c r="AV81" s="78" t="b">
        <v>0</v>
      </c>
      <c r="AW81" s="78" t="s">
        <v>1068</v>
      </c>
      <c r="AX81" s="82" t="s">
        <v>1147</v>
      </c>
      <c r="AY81" s="78" t="s">
        <v>66</v>
      </c>
      <c r="AZ81" s="78" t="str">
        <f>REPLACE(INDEX(GroupVertices[Group],MATCH(Vertices[[#This Row],[Vertex]],GroupVertices[Vertex],0)),1,1,"")</f>
        <v>7</v>
      </c>
      <c r="BA81" s="48"/>
      <c r="BB81" s="48"/>
      <c r="BC81" s="48"/>
      <c r="BD81" s="48"/>
      <c r="BE81" s="48"/>
      <c r="BF81" s="48"/>
      <c r="BG81" s="116" t="s">
        <v>1538</v>
      </c>
      <c r="BH81" s="116" t="s">
        <v>1538</v>
      </c>
      <c r="BI81" s="116" t="s">
        <v>1563</v>
      </c>
      <c r="BJ81" s="116" t="s">
        <v>1563</v>
      </c>
      <c r="BK81" s="116">
        <v>1</v>
      </c>
      <c r="BL81" s="120">
        <v>5</v>
      </c>
      <c r="BM81" s="116">
        <v>0</v>
      </c>
      <c r="BN81" s="120">
        <v>0</v>
      </c>
      <c r="BO81" s="116">
        <v>0</v>
      </c>
      <c r="BP81" s="120">
        <v>0</v>
      </c>
      <c r="BQ81" s="116">
        <v>19</v>
      </c>
      <c r="BR81" s="120">
        <v>95</v>
      </c>
      <c r="BS81" s="116">
        <v>20</v>
      </c>
      <c r="BT81" s="2"/>
      <c r="BU81" s="3"/>
      <c r="BV81" s="3"/>
      <c r="BW81" s="3"/>
      <c r="BX81" s="3"/>
    </row>
    <row r="82" spans="1:76" ht="15">
      <c r="A82" s="64" t="s">
        <v>292</v>
      </c>
      <c r="B82" s="65"/>
      <c r="C82" s="65" t="s">
        <v>64</v>
      </c>
      <c r="D82" s="66">
        <v>190.87352827827502</v>
      </c>
      <c r="E82" s="68"/>
      <c r="F82" s="100" t="s">
        <v>1059</v>
      </c>
      <c r="G82" s="65"/>
      <c r="H82" s="69" t="s">
        <v>292</v>
      </c>
      <c r="I82" s="70"/>
      <c r="J82" s="70"/>
      <c r="K82" s="69" t="s">
        <v>1237</v>
      </c>
      <c r="L82" s="73">
        <v>1</v>
      </c>
      <c r="M82" s="74">
        <v>9372.0322265625</v>
      </c>
      <c r="N82" s="74">
        <v>1596.899169921875</v>
      </c>
      <c r="O82" s="75"/>
      <c r="P82" s="76"/>
      <c r="Q82" s="76"/>
      <c r="R82" s="86"/>
      <c r="S82" s="48">
        <v>1</v>
      </c>
      <c r="T82" s="48">
        <v>0</v>
      </c>
      <c r="U82" s="49">
        <v>0</v>
      </c>
      <c r="V82" s="49">
        <v>1</v>
      </c>
      <c r="W82" s="49">
        <v>0</v>
      </c>
      <c r="X82" s="49">
        <v>0.999994</v>
      </c>
      <c r="Y82" s="49">
        <v>0</v>
      </c>
      <c r="Z82" s="49">
        <v>0</v>
      </c>
      <c r="AA82" s="71">
        <v>82</v>
      </c>
      <c r="AB82" s="71"/>
      <c r="AC82" s="72"/>
      <c r="AD82" s="78" t="s">
        <v>677</v>
      </c>
      <c r="AE82" s="78">
        <v>1541</v>
      </c>
      <c r="AF82" s="78">
        <v>23931</v>
      </c>
      <c r="AG82" s="78">
        <v>15710</v>
      </c>
      <c r="AH82" s="78">
        <v>8843</v>
      </c>
      <c r="AI82" s="78"/>
      <c r="AJ82" s="78" t="s">
        <v>763</v>
      </c>
      <c r="AK82" s="78" t="s">
        <v>830</v>
      </c>
      <c r="AL82" s="82" t="s">
        <v>901</v>
      </c>
      <c r="AM82" s="78"/>
      <c r="AN82" s="80">
        <v>39162.65277777778</v>
      </c>
      <c r="AO82" s="82" t="s">
        <v>980</v>
      </c>
      <c r="AP82" s="78" t="b">
        <v>0</v>
      </c>
      <c r="AQ82" s="78" t="b">
        <v>0</v>
      </c>
      <c r="AR82" s="78" t="b">
        <v>1</v>
      </c>
      <c r="AS82" s="78"/>
      <c r="AT82" s="78">
        <v>1616</v>
      </c>
      <c r="AU82" s="82" t="s">
        <v>990</v>
      </c>
      <c r="AV82" s="78" t="b">
        <v>0</v>
      </c>
      <c r="AW82" s="78" t="s">
        <v>1068</v>
      </c>
      <c r="AX82" s="82" t="s">
        <v>1148</v>
      </c>
      <c r="AY82" s="78" t="s">
        <v>65</v>
      </c>
      <c r="AZ82" s="78" t="str">
        <f>REPLACE(INDEX(GroupVertices[Group],MATCH(Vertices[[#This Row],[Vertex]],GroupVertices[Vertex],0)),1,1,"")</f>
        <v>7</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293</v>
      </c>
      <c r="B83" s="65"/>
      <c r="C83" s="65" t="s">
        <v>64</v>
      </c>
      <c r="D83" s="66">
        <v>163.23859465279853</v>
      </c>
      <c r="E83" s="68"/>
      <c r="F83" s="100" t="s">
        <v>1060</v>
      </c>
      <c r="G83" s="65"/>
      <c r="H83" s="69" t="s">
        <v>293</v>
      </c>
      <c r="I83" s="70"/>
      <c r="J83" s="70"/>
      <c r="K83" s="69" t="s">
        <v>1238</v>
      </c>
      <c r="L83" s="73">
        <v>1</v>
      </c>
      <c r="M83" s="74">
        <v>6210.66162109375</v>
      </c>
      <c r="N83" s="74">
        <v>9646.09375</v>
      </c>
      <c r="O83" s="75"/>
      <c r="P83" s="76"/>
      <c r="Q83" s="76"/>
      <c r="R83" s="86"/>
      <c r="S83" s="48">
        <v>1</v>
      </c>
      <c r="T83" s="48">
        <v>0</v>
      </c>
      <c r="U83" s="49">
        <v>0</v>
      </c>
      <c r="V83" s="49">
        <v>0.004386</v>
      </c>
      <c r="W83" s="49">
        <v>0.005436</v>
      </c>
      <c r="X83" s="49">
        <v>0.342739</v>
      </c>
      <c r="Y83" s="49">
        <v>0</v>
      </c>
      <c r="Z83" s="49">
        <v>0</v>
      </c>
      <c r="AA83" s="71">
        <v>83</v>
      </c>
      <c r="AB83" s="71"/>
      <c r="AC83" s="72"/>
      <c r="AD83" s="78" t="s">
        <v>678</v>
      </c>
      <c r="AE83" s="78">
        <v>439</v>
      </c>
      <c r="AF83" s="78">
        <v>1084</v>
      </c>
      <c r="AG83" s="78">
        <v>862</v>
      </c>
      <c r="AH83" s="78">
        <v>1278</v>
      </c>
      <c r="AI83" s="78">
        <v>-18000</v>
      </c>
      <c r="AJ83" s="78" t="s">
        <v>764</v>
      </c>
      <c r="AK83" s="78" t="s">
        <v>831</v>
      </c>
      <c r="AL83" s="82" t="s">
        <v>902</v>
      </c>
      <c r="AM83" s="78" t="s">
        <v>910</v>
      </c>
      <c r="AN83" s="80">
        <v>41318.89724537037</v>
      </c>
      <c r="AO83" s="82" t="s">
        <v>981</v>
      </c>
      <c r="AP83" s="78" t="b">
        <v>0</v>
      </c>
      <c r="AQ83" s="78" t="b">
        <v>0</v>
      </c>
      <c r="AR83" s="78" t="b">
        <v>1</v>
      </c>
      <c r="AS83" s="78" t="s">
        <v>560</v>
      </c>
      <c r="AT83" s="78">
        <v>63</v>
      </c>
      <c r="AU83" s="82" t="s">
        <v>990</v>
      </c>
      <c r="AV83" s="78" t="b">
        <v>0</v>
      </c>
      <c r="AW83" s="78" t="s">
        <v>1068</v>
      </c>
      <c r="AX83" s="82" t="s">
        <v>1149</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235</v>
      </c>
      <c r="B84" s="65"/>
      <c r="C84" s="65" t="s">
        <v>64</v>
      </c>
      <c r="D84" s="66">
        <v>179.18671037267018</v>
      </c>
      <c r="E84" s="68"/>
      <c r="F84" s="100" t="s">
        <v>416</v>
      </c>
      <c r="G84" s="65"/>
      <c r="H84" s="69" t="s">
        <v>235</v>
      </c>
      <c r="I84" s="70"/>
      <c r="J84" s="70"/>
      <c r="K84" s="69" t="s">
        <v>1239</v>
      </c>
      <c r="L84" s="73">
        <v>31.443963331132963</v>
      </c>
      <c r="M84" s="74">
        <v>6261.08203125</v>
      </c>
      <c r="N84" s="74">
        <v>6771.818359375</v>
      </c>
      <c r="O84" s="75"/>
      <c r="P84" s="76"/>
      <c r="Q84" s="76"/>
      <c r="R84" s="86"/>
      <c r="S84" s="48">
        <v>2</v>
      </c>
      <c r="T84" s="48">
        <v>9</v>
      </c>
      <c r="U84" s="49">
        <v>17.333333</v>
      </c>
      <c r="V84" s="49">
        <v>0.006173</v>
      </c>
      <c r="W84" s="49">
        <v>0.028511</v>
      </c>
      <c r="X84" s="49">
        <v>2.190747</v>
      </c>
      <c r="Y84" s="49">
        <v>0.2777777777777778</v>
      </c>
      <c r="Z84" s="49">
        <v>0.2222222222222222</v>
      </c>
      <c r="AA84" s="71">
        <v>84</v>
      </c>
      <c r="AB84" s="71"/>
      <c r="AC84" s="72"/>
      <c r="AD84" s="78" t="s">
        <v>679</v>
      </c>
      <c r="AE84" s="78">
        <v>2160</v>
      </c>
      <c r="AF84" s="78">
        <v>14269</v>
      </c>
      <c r="AG84" s="78">
        <v>175202</v>
      </c>
      <c r="AH84" s="78">
        <v>47225</v>
      </c>
      <c r="AI84" s="78"/>
      <c r="AJ84" s="78" t="s">
        <v>765</v>
      </c>
      <c r="AK84" s="78" t="s">
        <v>832</v>
      </c>
      <c r="AL84" s="82" t="s">
        <v>903</v>
      </c>
      <c r="AM84" s="78"/>
      <c r="AN84" s="80">
        <v>39704.0753125</v>
      </c>
      <c r="AO84" s="82" t="s">
        <v>982</v>
      </c>
      <c r="AP84" s="78" t="b">
        <v>0</v>
      </c>
      <c r="AQ84" s="78" t="b">
        <v>0</v>
      </c>
      <c r="AR84" s="78" t="b">
        <v>1</v>
      </c>
      <c r="AS84" s="78"/>
      <c r="AT84" s="78">
        <v>1455</v>
      </c>
      <c r="AU84" s="82" t="s">
        <v>990</v>
      </c>
      <c r="AV84" s="78" t="b">
        <v>0</v>
      </c>
      <c r="AW84" s="78" t="s">
        <v>1068</v>
      </c>
      <c r="AX84" s="82" t="s">
        <v>1150</v>
      </c>
      <c r="AY84" s="78" t="s">
        <v>66</v>
      </c>
      <c r="AZ84" s="78" t="str">
        <f>REPLACE(INDEX(GroupVertices[Group],MATCH(Vertices[[#This Row],[Vertex]],GroupVertices[Vertex],0)),1,1,"")</f>
        <v>2</v>
      </c>
      <c r="BA84" s="48" t="s">
        <v>356</v>
      </c>
      <c r="BB84" s="48" t="s">
        <v>356</v>
      </c>
      <c r="BC84" s="48" t="s">
        <v>372</v>
      </c>
      <c r="BD84" s="48" t="s">
        <v>372</v>
      </c>
      <c r="BE84" s="48" t="s">
        <v>295</v>
      </c>
      <c r="BF84" s="48" t="s">
        <v>295</v>
      </c>
      <c r="BG84" s="116" t="s">
        <v>1539</v>
      </c>
      <c r="BH84" s="116" t="s">
        <v>1546</v>
      </c>
      <c r="BI84" s="116" t="s">
        <v>1564</v>
      </c>
      <c r="BJ84" s="116" t="s">
        <v>1570</v>
      </c>
      <c r="BK84" s="116">
        <v>1</v>
      </c>
      <c r="BL84" s="120">
        <v>1.7857142857142858</v>
      </c>
      <c r="BM84" s="116">
        <v>0</v>
      </c>
      <c r="BN84" s="120">
        <v>0</v>
      </c>
      <c r="BO84" s="116">
        <v>0</v>
      </c>
      <c r="BP84" s="120">
        <v>0</v>
      </c>
      <c r="BQ84" s="116">
        <v>55</v>
      </c>
      <c r="BR84" s="120">
        <v>98.21428571428571</v>
      </c>
      <c r="BS84" s="116">
        <v>56</v>
      </c>
      <c r="BT84" s="2"/>
      <c r="BU84" s="3"/>
      <c r="BV84" s="3"/>
      <c r="BW84" s="3"/>
      <c r="BX84" s="3"/>
    </row>
    <row r="85" spans="1:76" ht="15">
      <c r="A85" s="64" t="s">
        <v>294</v>
      </c>
      <c r="B85" s="65"/>
      <c r="C85" s="65" t="s">
        <v>64</v>
      </c>
      <c r="D85" s="66">
        <v>170.3532565158463</v>
      </c>
      <c r="E85" s="68"/>
      <c r="F85" s="100" t="s">
        <v>1061</v>
      </c>
      <c r="G85" s="65"/>
      <c r="H85" s="69" t="s">
        <v>294</v>
      </c>
      <c r="I85" s="70"/>
      <c r="J85" s="70"/>
      <c r="K85" s="69" t="s">
        <v>1240</v>
      </c>
      <c r="L85" s="73">
        <v>1</v>
      </c>
      <c r="M85" s="74">
        <v>6415.18505859375</v>
      </c>
      <c r="N85" s="74">
        <v>5375.93310546875</v>
      </c>
      <c r="O85" s="75"/>
      <c r="P85" s="76"/>
      <c r="Q85" s="76"/>
      <c r="R85" s="86"/>
      <c r="S85" s="48">
        <v>3</v>
      </c>
      <c r="T85" s="48">
        <v>0</v>
      </c>
      <c r="U85" s="49">
        <v>0</v>
      </c>
      <c r="V85" s="49">
        <v>0.005917</v>
      </c>
      <c r="W85" s="49">
        <v>0.017464</v>
      </c>
      <c r="X85" s="49">
        <v>0.815141</v>
      </c>
      <c r="Y85" s="49">
        <v>1</v>
      </c>
      <c r="Z85" s="49">
        <v>0</v>
      </c>
      <c r="AA85" s="71">
        <v>85</v>
      </c>
      <c r="AB85" s="71"/>
      <c r="AC85" s="72"/>
      <c r="AD85" s="78" t="s">
        <v>680</v>
      </c>
      <c r="AE85" s="78">
        <v>3569</v>
      </c>
      <c r="AF85" s="78">
        <v>6966</v>
      </c>
      <c r="AG85" s="78">
        <v>28229</v>
      </c>
      <c r="AH85" s="78">
        <v>40851</v>
      </c>
      <c r="AI85" s="78"/>
      <c r="AJ85" s="78" t="s">
        <v>766</v>
      </c>
      <c r="AK85" s="78" t="s">
        <v>833</v>
      </c>
      <c r="AL85" s="82" t="s">
        <v>904</v>
      </c>
      <c r="AM85" s="78"/>
      <c r="AN85" s="80">
        <v>41598.73814814815</v>
      </c>
      <c r="AO85" s="82" t="s">
        <v>983</v>
      </c>
      <c r="AP85" s="78" t="b">
        <v>0</v>
      </c>
      <c r="AQ85" s="78" t="b">
        <v>0</v>
      </c>
      <c r="AR85" s="78" t="b">
        <v>1</v>
      </c>
      <c r="AS85" s="78"/>
      <c r="AT85" s="78">
        <v>660</v>
      </c>
      <c r="AU85" s="82" t="s">
        <v>990</v>
      </c>
      <c r="AV85" s="78" t="b">
        <v>0</v>
      </c>
      <c r="AW85" s="78" t="s">
        <v>1068</v>
      </c>
      <c r="AX85" s="82" t="s">
        <v>1151</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295</v>
      </c>
      <c r="B86" s="65"/>
      <c r="C86" s="65" t="s">
        <v>64</v>
      </c>
      <c r="D86" s="66">
        <v>189.3482666989987</v>
      </c>
      <c r="E86" s="68"/>
      <c r="F86" s="100" t="s">
        <v>1062</v>
      </c>
      <c r="G86" s="65"/>
      <c r="H86" s="69" t="s">
        <v>295</v>
      </c>
      <c r="I86" s="70"/>
      <c r="J86" s="70"/>
      <c r="K86" s="69" t="s">
        <v>1241</v>
      </c>
      <c r="L86" s="73">
        <v>1</v>
      </c>
      <c r="M86" s="74">
        <v>7202.6328125</v>
      </c>
      <c r="N86" s="74">
        <v>6919.255859375</v>
      </c>
      <c r="O86" s="75"/>
      <c r="P86" s="76"/>
      <c r="Q86" s="76"/>
      <c r="R86" s="86"/>
      <c r="S86" s="48">
        <v>4</v>
      </c>
      <c r="T86" s="48">
        <v>0</v>
      </c>
      <c r="U86" s="49">
        <v>0</v>
      </c>
      <c r="V86" s="49">
        <v>0.005952</v>
      </c>
      <c r="W86" s="49">
        <v>0.020401</v>
      </c>
      <c r="X86" s="49">
        <v>1.013904</v>
      </c>
      <c r="Y86" s="49">
        <v>0.9166666666666666</v>
      </c>
      <c r="Z86" s="49">
        <v>0</v>
      </c>
      <c r="AA86" s="71">
        <v>86</v>
      </c>
      <c r="AB86" s="71"/>
      <c r="AC86" s="72"/>
      <c r="AD86" s="78" t="s">
        <v>681</v>
      </c>
      <c r="AE86" s="78">
        <v>1884</v>
      </c>
      <c r="AF86" s="78">
        <v>22670</v>
      </c>
      <c r="AG86" s="78">
        <v>11082</v>
      </c>
      <c r="AH86" s="78">
        <v>795</v>
      </c>
      <c r="AI86" s="78"/>
      <c r="AJ86" s="78" t="s">
        <v>767</v>
      </c>
      <c r="AK86" s="78" t="s">
        <v>834</v>
      </c>
      <c r="AL86" s="82" t="s">
        <v>905</v>
      </c>
      <c r="AM86" s="78"/>
      <c r="AN86" s="80">
        <v>40009.492893518516</v>
      </c>
      <c r="AO86" s="82" t="s">
        <v>984</v>
      </c>
      <c r="AP86" s="78" t="b">
        <v>0</v>
      </c>
      <c r="AQ86" s="78" t="b">
        <v>0</v>
      </c>
      <c r="AR86" s="78" t="b">
        <v>0</v>
      </c>
      <c r="AS86" s="78"/>
      <c r="AT86" s="78">
        <v>666</v>
      </c>
      <c r="AU86" s="82" t="s">
        <v>990</v>
      </c>
      <c r="AV86" s="78" t="b">
        <v>0</v>
      </c>
      <c r="AW86" s="78" t="s">
        <v>1068</v>
      </c>
      <c r="AX86" s="82" t="s">
        <v>1152</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296</v>
      </c>
      <c r="B87" s="65"/>
      <c r="C87" s="65" t="s">
        <v>64</v>
      </c>
      <c r="D87" s="66">
        <v>165.71336482821434</v>
      </c>
      <c r="E87" s="68"/>
      <c r="F87" s="100" t="s">
        <v>1063</v>
      </c>
      <c r="G87" s="65"/>
      <c r="H87" s="69" t="s">
        <v>296</v>
      </c>
      <c r="I87" s="70"/>
      <c r="J87" s="70"/>
      <c r="K87" s="69" t="s">
        <v>1242</v>
      </c>
      <c r="L87" s="73">
        <v>1</v>
      </c>
      <c r="M87" s="74">
        <v>6895.0234375</v>
      </c>
      <c r="N87" s="74">
        <v>9407.7880859375</v>
      </c>
      <c r="O87" s="75"/>
      <c r="P87" s="76"/>
      <c r="Q87" s="76"/>
      <c r="R87" s="86"/>
      <c r="S87" s="48">
        <v>2</v>
      </c>
      <c r="T87" s="48">
        <v>0</v>
      </c>
      <c r="U87" s="49">
        <v>0</v>
      </c>
      <c r="V87" s="49">
        <v>0.004405</v>
      </c>
      <c r="W87" s="49">
        <v>0.008372</v>
      </c>
      <c r="X87" s="49">
        <v>0.541502</v>
      </c>
      <c r="Y87" s="49">
        <v>1</v>
      </c>
      <c r="Z87" s="49">
        <v>0</v>
      </c>
      <c r="AA87" s="71">
        <v>87</v>
      </c>
      <c r="AB87" s="71"/>
      <c r="AC87" s="72"/>
      <c r="AD87" s="78" t="s">
        <v>682</v>
      </c>
      <c r="AE87" s="78">
        <v>346</v>
      </c>
      <c r="AF87" s="78">
        <v>3130</v>
      </c>
      <c r="AG87" s="78">
        <v>3059</v>
      </c>
      <c r="AH87" s="78">
        <v>71</v>
      </c>
      <c r="AI87" s="78"/>
      <c r="AJ87" s="78" t="s">
        <v>768</v>
      </c>
      <c r="AK87" s="78"/>
      <c r="AL87" s="82" t="s">
        <v>906</v>
      </c>
      <c r="AM87" s="78"/>
      <c r="AN87" s="80">
        <v>39867.90275462963</v>
      </c>
      <c r="AO87" s="82" t="s">
        <v>985</v>
      </c>
      <c r="AP87" s="78" t="b">
        <v>0</v>
      </c>
      <c r="AQ87" s="78" t="b">
        <v>0</v>
      </c>
      <c r="AR87" s="78" t="b">
        <v>1</v>
      </c>
      <c r="AS87" s="78"/>
      <c r="AT87" s="78">
        <v>179</v>
      </c>
      <c r="AU87" s="82" t="s">
        <v>1003</v>
      </c>
      <c r="AV87" s="78" t="b">
        <v>0</v>
      </c>
      <c r="AW87" s="78" t="s">
        <v>1068</v>
      </c>
      <c r="AX87" s="82" t="s">
        <v>1153</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297</v>
      </c>
      <c r="B88" s="65"/>
      <c r="C88" s="65" t="s">
        <v>64</v>
      </c>
      <c r="D88" s="66">
        <v>162.34230692064648</v>
      </c>
      <c r="E88" s="68"/>
      <c r="F88" s="100" t="s">
        <v>1064</v>
      </c>
      <c r="G88" s="65"/>
      <c r="H88" s="69" t="s">
        <v>297</v>
      </c>
      <c r="I88" s="70"/>
      <c r="J88" s="70"/>
      <c r="K88" s="69" t="s">
        <v>1243</v>
      </c>
      <c r="L88" s="73">
        <v>1</v>
      </c>
      <c r="M88" s="74">
        <v>7504.123046875</v>
      </c>
      <c r="N88" s="74">
        <v>8280.9501953125</v>
      </c>
      <c r="O88" s="75"/>
      <c r="P88" s="76"/>
      <c r="Q88" s="76"/>
      <c r="R88" s="86"/>
      <c r="S88" s="48">
        <v>2</v>
      </c>
      <c r="T88" s="48">
        <v>0</v>
      </c>
      <c r="U88" s="49">
        <v>0</v>
      </c>
      <c r="V88" s="49">
        <v>0.004405</v>
      </c>
      <c r="W88" s="49">
        <v>0.008372</v>
      </c>
      <c r="X88" s="49">
        <v>0.541502</v>
      </c>
      <c r="Y88" s="49">
        <v>1</v>
      </c>
      <c r="Z88" s="49">
        <v>0</v>
      </c>
      <c r="AA88" s="71">
        <v>88</v>
      </c>
      <c r="AB88" s="71"/>
      <c r="AC88" s="72"/>
      <c r="AD88" s="78" t="s">
        <v>683</v>
      </c>
      <c r="AE88" s="78">
        <v>278</v>
      </c>
      <c r="AF88" s="78">
        <v>343</v>
      </c>
      <c r="AG88" s="78">
        <v>320</v>
      </c>
      <c r="AH88" s="78">
        <v>631</v>
      </c>
      <c r="AI88" s="78"/>
      <c r="AJ88" s="78" t="s">
        <v>769</v>
      </c>
      <c r="AK88" s="78"/>
      <c r="AL88" s="78"/>
      <c r="AM88" s="78"/>
      <c r="AN88" s="80">
        <v>41392.759791666664</v>
      </c>
      <c r="AO88" s="82" t="s">
        <v>986</v>
      </c>
      <c r="AP88" s="78" t="b">
        <v>1</v>
      </c>
      <c r="AQ88" s="78" t="b">
        <v>0</v>
      </c>
      <c r="AR88" s="78" t="b">
        <v>0</v>
      </c>
      <c r="AS88" s="78"/>
      <c r="AT88" s="78">
        <v>5</v>
      </c>
      <c r="AU88" s="82" t="s">
        <v>990</v>
      </c>
      <c r="AV88" s="78" t="b">
        <v>0</v>
      </c>
      <c r="AW88" s="78" t="s">
        <v>1068</v>
      </c>
      <c r="AX88" s="82" t="s">
        <v>1154</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298</v>
      </c>
      <c r="B89" s="65"/>
      <c r="C89" s="65" t="s">
        <v>64</v>
      </c>
      <c r="D89" s="66">
        <v>177.0010262539134</v>
      </c>
      <c r="E89" s="68"/>
      <c r="F89" s="100" t="s">
        <v>1065</v>
      </c>
      <c r="G89" s="65"/>
      <c r="H89" s="69" t="s">
        <v>298</v>
      </c>
      <c r="I89" s="70"/>
      <c r="J89" s="70"/>
      <c r="K89" s="69" t="s">
        <v>1244</v>
      </c>
      <c r="L89" s="73">
        <v>1</v>
      </c>
      <c r="M89" s="74">
        <v>5797.02783203125</v>
      </c>
      <c r="N89" s="74">
        <v>5787.7705078125</v>
      </c>
      <c r="O89" s="75"/>
      <c r="P89" s="76"/>
      <c r="Q89" s="76"/>
      <c r="R89" s="86"/>
      <c r="S89" s="48">
        <v>3</v>
      </c>
      <c r="T89" s="48">
        <v>0</v>
      </c>
      <c r="U89" s="49">
        <v>0</v>
      </c>
      <c r="V89" s="49">
        <v>0.005917</v>
      </c>
      <c r="W89" s="49">
        <v>0.017464</v>
      </c>
      <c r="X89" s="49">
        <v>0.815141</v>
      </c>
      <c r="Y89" s="49">
        <v>1</v>
      </c>
      <c r="Z89" s="49">
        <v>0</v>
      </c>
      <c r="AA89" s="71">
        <v>89</v>
      </c>
      <c r="AB89" s="71"/>
      <c r="AC89" s="72"/>
      <c r="AD89" s="78" t="s">
        <v>684</v>
      </c>
      <c r="AE89" s="78">
        <v>1320</v>
      </c>
      <c r="AF89" s="78">
        <v>12462</v>
      </c>
      <c r="AG89" s="78">
        <v>7462</v>
      </c>
      <c r="AH89" s="78">
        <v>3817</v>
      </c>
      <c r="AI89" s="78"/>
      <c r="AJ89" s="78" t="s">
        <v>770</v>
      </c>
      <c r="AK89" s="78" t="s">
        <v>835</v>
      </c>
      <c r="AL89" s="82" t="s">
        <v>907</v>
      </c>
      <c r="AM89" s="78"/>
      <c r="AN89" s="80">
        <v>40504.81476851852</v>
      </c>
      <c r="AO89" s="82" t="s">
        <v>987</v>
      </c>
      <c r="AP89" s="78" t="b">
        <v>0</v>
      </c>
      <c r="AQ89" s="78" t="b">
        <v>0</v>
      </c>
      <c r="AR89" s="78" t="b">
        <v>0</v>
      </c>
      <c r="AS89" s="78"/>
      <c r="AT89" s="78">
        <v>461</v>
      </c>
      <c r="AU89" s="82" t="s">
        <v>990</v>
      </c>
      <c r="AV89" s="78" t="b">
        <v>0</v>
      </c>
      <c r="AW89" s="78" t="s">
        <v>1068</v>
      </c>
      <c r="AX89" s="82" t="s">
        <v>1155</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299</v>
      </c>
      <c r="B90" s="65"/>
      <c r="C90" s="65" t="s">
        <v>64</v>
      </c>
      <c r="D90" s="66">
        <v>171.6160424704573</v>
      </c>
      <c r="E90" s="68"/>
      <c r="F90" s="100" t="s">
        <v>1066</v>
      </c>
      <c r="G90" s="65"/>
      <c r="H90" s="69" t="s">
        <v>299</v>
      </c>
      <c r="I90" s="70"/>
      <c r="J90" s="70"/>
      <c r="K90" s="69" t="s">
        <v>1245</v>
      </c>
      <c r="L90" s="73">
        <v>1</v>
      </c>
      <c r="M90" s="74">
        <v>6994.10400390625</v>
      </c>
      <c r="N90" s="74">
        <v>5762.49609375</v>
      </c>
      <c r="O90" s="75"/>
      <c r="P90" s="76"/>
      <c r="Q90" s="76"/>
      <c r="R90" s="86"/>
      <c r="S90" s="48">
        <v>3</v>
      </c>
      <c r="T90" s="48">
        <v>0</v>
      </c>
      <c r="U90" s="49">
        <v>0</v>
      </c>
      <c r="V90" s="49">
        <v>0.005917</v>
      </c>
      <c r="W90" s="49">
        <v>0.017464</v>
      </c>
      <c r="X90" s="49">
        <v>0.815141</v>
      </c>
      <c r="Y90" s="49">
        <v>1</v>
      </c>
      <c r="Z90" s="49">
        <v>0</v>
      </c>
      <c r="AA90" s="71">
        <v>90</v>
      </c>
      <c r="AB90" s="71"/>
      <c r="AC90" s="72"/>
      <c r="AD90" s="78" t="s">
        <v>685</v>
      </c>
      <c r="AE90" s="78">
        <v>800</v>
      </c>
      <c r="AF90" s="78">
        <v>8010</v>
      </c>
      <c r="AG90" s="78">
        <v>48140</v>
      </c>
      <c r="AH90" s="78">
        <v>73420</v>
      </c>
      <c r="AI90" s="78"/>
      <c r="AJ90" s="78" t="s">
        <v>771</v>
      </c>
      <c r="AK90" s="78"/>
      <c r="AL90" s="82" t="s">
        <v>908</v>
      </c>
      <c r="AM90" s="78"/>
      <c r="AN90" s="80">
        <v>40924.78362268519</v>
      </c>
      <c r="AO90" s="82" t="s">
        <v>988</v>
      </c>
      <c r="AP90" s="78" t="b">
        <v>0</v>
      </c>
      <c r="AQ90" s="78" t="b">
        <v>0</v>
      </c>
      <c r="AR90" s="78" t="b">
        <v>0</v>
      </c>
      <c r="AS90" s="78"/>
      <c r="AT90" s="78">
        <v>329</v>
      </c>
      <c r="AU90" s="82" t="s">
        <v>994</v>
      </c>
      <c r="AV90" s="78" t="b">
        <v>0</v>
      </c>
      <c r="AW90" s="78" t="s">
        <v>1068</v>
      </c>
      <c r="AX90" s="82" t="s">
        <v>1156</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87" t="s">
        <v>300</v>
      </c>
      <c r="B91" s="88"/>
      <c r="C91" s="88" t="s">
        <v>64</v>
      </c>
      <c r="D91" s="89">
        <v>231.43145533197367</v>
      </c>
      <c r="E91" s="90"/>
      <c r="F91" s="101" t="s">
        <v>1067</v>
      </c>
      <c r="G91" s="88"/>
      <c r="H91" s="91" t="s">
        <v>300</v>
      </c>
      <c r="I91" s="92"/>
      <c r="J91" s="92"/>
      <c r="K91" s="91" t="s">
        <v>1246</v>
      </c>
      <c r="L91" s="93">
        <v>1</v>
      </c>
      <c r="M91" s="94">
        <v>5566.7685546875</v>
      </c>
      <c r="N91" s="94">
        <v>6955.57177734375</v>
      </c>
      <c r="O91" s="95"/>
      <c r="P91" s="96"/>
      <c r="Q91" s="96"/>
      <c r="R91" s="97"/>
      <c r="S91" s="48">
        <v>3</v>
      </c>
      <c r="T91" s="48">
        <v>0</v>
      </c>
      <c r="U91" s="49">
        <v>0</v>
      </c>
      <c r="V91" s="49">
        <v>0.005917</v>
      </c>
      <c r="W91" s="49">
        <v>0.017464</v>
      </c>
      <c r="X91" s="49">
        <v>0.815141</v>
      </c>
      <c r="Y91" s="49">
        <v>1</v>
      </c>
      <c r="Z91" s="49">
        <v>0</v>
      </c>
      <c r="AA91" s="98">
        <v>91</v>
      </c>
      <c r="AB91" s="98"/>
      <c r="AC91" s="99"/>
      <c r="AD91" s="78" t="s">
        <v>686</v>
      </c>
      <c r="AE91" s="78">
        <v>2872</v>
      </c>
      <c r="AF91" s="78">
        <v>57462</v>
      </c>
      <c r="AG91" s="78">
        <v>4573</v>
      </c>
      <c r="AH91" s="78">
        <v>1384</v>
      </c>
      <c r="AI91" s="78"/>
      <c r="AJ91" s="78" t="s">
        <v>772</v>
      </c>
      <c r="AK91" s="78" t="s">
        <v>805</v>
      </c>
      <c r="AL91" s="82" t="s">
        <v>909</v>
      </c>
      <c r="AM91" s="78"/>
      <c r="AN91" s="80">
        <v>39531.962800925925</v>
      </c>
      <c r="AO91" s="82" t="s">
        <v>989</v>
      </c>
      <c r="AP91" s="78" t="b">
        <v>0</v>
      </c>
      <c r="AQ91" s="78" t="b">
        <v>0</v>
      </c>
      <c r="AR91" s="78" t="b">
        <v>1</v>
      </c>
      <c r="AS91" s="78"/>
      <c r="AT91" s="78">
        <v>2157</v>
      </c>
      <c r="AU91" s="82" t="s">
        <v>1001</v>
      </c>
      <c r="AV91" s="78" t="b">
        <v>0</v>
      </c>
      <c r="AW91" s="78" t="s">
        <v>1068</v>
      </c>
      <c r="AX91" s="82" t="s">
        <v>1157</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hyperlinks>
    <hyperlink ref="AL3" r:id="rId1" display="http://justproductjobs.com/"/>
    <hyperlink ref="AL4" r:id="rId2" display="https://workremotely.io/"/>
    <hyperlink ref="AL5" r:id="rId3" display="http://www.wfh.io/"/>
    <hyperlink ref="AL6" r:id="rId4" display="https://weworkremotely.com/"/>
    <hyperlink ref="AL7" r:id="rId5" display="http://hiringremote.work/"/>
    <hyperlink ref="AL8" r:id="rId6" display="https://t.co/GUyV8yjMJB"/>
    <hyperlink ref="AL9" r:id="rId7" display="https://t.co/4jZ0ylksbx"/>
    <hyperlink ref="AL10" r:id="rId8" display="https://ethereum.network/"/>
    <hyperlink ref="AL12" r:id="rId9" display="https://t.co/Iqs1Ei0SU6"/>
    <hyperlink ref="AL13" r:id="rId10" display="https://t.co/6riI2eNuDg"/>
    <hyperlink ref="AL15" r:id="rId11" display="https://t.co/vPKkGKPZkb"/>
    <hyperlink ref="AL18" r:id="rId12" display="http://ninadicara.wordpress.com/"/>
    <hyperlink ref="AL19" r:id="rId13" display="https://t.co/QByBaXPSiv"/>
    <hyperlink ref="AL20" r:id="rId14" display="https://t.co/Ief54SF1Xp"/>
    <hyperlink ref="AL23" r:id="rId15" display="https://t.co/rp4VxXEoNJ"/>
    <hyperlink ref="AL24" r:id="rId16" display="http://osome.iuni.iu.edu/"/>
    <hyperlink ref="AL25" r:id="rId17" display="http://t.co/FsI1C76keg"/>
    <hyperlink ref="AL26" r:id="rId18" display="https://t.co/6qEpyK0ayF"/>
    <hyperlink ref="AL27" r:id="rId19" display="http://datafying.com.au/"/>
    <hyperlink ref="AL28" r:id="rId20" display="https://t.co/ogyNNcLAPQ"/>
    <hyperlink ref="AL29" r:id="rId21" display="https://t.co/K7IpYzPeS8"/>
    <hyperlink ref="AL30" r:id="rId22" display="https://t.co/tIXIXs3voq"/>
    <hyperlink ref="AL31" r:id="rId23" display="https://t.co/aWTYBp2SVY"/>
    <hyperlink ref="AL32" r:id="rId24" display="https://t.co/4NjuvScX5Y"/>
    <hyperlink ref="AL33" r:id="rId25" display="https://t.co/OEBqDra8tq"/>
    <hyperlink ref="AL34" r:id="rId26" display="https://t.co/18hgMjhHbh"/>
    <hyperlink ref="AL35" r:id="rId27" display="https://t.co/whWOh2EXzC"/>
    <hyperlink ref="AL36" r:id="rId28" display="https://t.co/lLX4kPuWTo"/>
    <hyperlink ref="AL37" r:id="rId29" display="https://seths.blog/"/>
    <hyperlink ref="AL38" r:id="rId30" display="https://t.co/XNadgOSinB"/>
    <hyperlink ref="AL39" r:id="rId31" display="https://t.co/0TVKD9JHT5"/>
    <hyperlink ref="AL40" r:id="rId32" display="http://www.linkedin.com/in/panetti"/>
    <hyperlink ref="AL41" r:id="rId33" display="https://t.co/AOUY1ITjar"/>
    <hyperlink ref="AL42" r:id="rId34" display="http://www.oprah.com/"/>
    <hyperlink ref="AL43" r:id="rId35" display="http://t.co/iNJbYTZdVq"/>
    <hyperlink ref="AL46" r:id="rId36" display="https://t.co/Jteu9ThUvL"/>
    <hyperlink ref="AL47" r:id="rId37" display="https://t.co/JYFAvFGB5a"/>
    <hyperlink ref="AL50" r:id="rId38" display="https://t.co/KI2eSpYVqF"/>
    <hyperlink ref="AL51" r:id="rId39" display="http://www.bersin.com/"/>
    <hyperlink ref="AL52" r:id="rId40" display="https://t.co/lCDVpuQz4r"/>
    <hyperlink ref="AL53" r:id="rId41" display="http://t.co/ip7xyMht94"/>
    <hyperlink ref="AL54" r:id="rId42" display="https://t.co/ip7xyLZShw"/>
    <hyperlink ref="AL55" r:id="rId43" display="https://t.co/jhrkNGenWD"/>
    <hyperlink ref="AL56" r:id="rId44" display="http://www.davidcorfield.info/"/>
    <hyperlink ref="AL57" r:id="rId45" display="http://t.co/kDECBIYqoP"/>
    <hyperlink ref="AL58" r:id="rId46" display="https://t.co/f54bDOQafL"/>
    <hyperlink ref="AL59" r:id="rId47" display="http://www.talentculture.com/"/>
    <hyperlink ref="AL60" r:id="rId48" display="https://www.linkedin.com/in/antoniovieirasantos"/>
    <hyperlink ref="AL61" r:id="rId49" display="http://t.co/TRHj8Q2u88"/>
    <hyperlink ref="AL62" r:id="rId50" display="https://www.ibm.com/watson/talent/"/>
    <hyperlink ref="AL63" r:id="rId51" display="http://www.talentculture.com/"/>
    <hyperlink ref="AL64" r:id="rId52" display="https://t.co/XT9ygcD8xU"/>
    <hyperlink ref="AL65" r:id="rId53" display="http://www.unleashgroup.io/"/>
    <hyperlink ref="AL66" r:id="rId54" display="https://t.co/c56cU0bujk"/>
    <hyperlink ref="AL67" r:id="rId55" display="http://www.trustsphere.com/"/>
    <hyperlink ref="AL69" r:id="rId56" display="http://www.manpowergroup.com/"/>
    <hyperlink ref="AL70" r:id="rId57" display="http://www.drtomas.com/"/>
    <hyperlink ref="AL71" r:id="rId58" display="http://www.hrdigital.be/"/>
    <hyperlink ref="AL72" r:id="rId59" display="http://www.redthreadresearch.com/"/>
    <hyperlink ref="AL73" r:id="rId60" display="https://uk.linkedin.com/in/davemillner"/>
    <hyperlink ref="AL74" r:id="rId61" display="https://t.co/UhhUCrpfIJ"/>
    <hyperlink ref="AL75" r:id="rId62" display="http://staciagarr.com/"/>
    <hyperlink ref="AL76" r:id="rId63" display="http://davidrgreen.com/"/>
    <hyperlink ref="AL78" r:id="rId64" display="http://t.co/3RRT2v6quT"/>
    <hyperlink ref="AL79" r:id="rId65" display="https://t.co/ex6g4MkH4e"/>
    <hyperlink ref="AL81" r:id="rId66" display="http://t.co/m1ENPXzsvI"/>
    <hyperlink ref="AL82" r:id="rId67" display="http://t.co/poWKZWUjR6"/>
    <hyperlink ref="AL83" r:id="rId68" display="http://www.trtech.ca/"/>
    <hyperlink ref="AL84" r:id="rId69" display="https://t.co/4dUtZlkLZl"/>
    <hyperlink ref="AL85" r:id="rId70" display="https://t.co/tdChvAZDDj"/>
    <hyperlink ref="AL86" r:id="rId71" display="https://t.co/txpASfRhbN"/>
    <hyperlink ref="AL87" r:id="rId72" display="http://t.co/GpnUdrPg"/>
    <hyperlink ref="AL89" r:id="rId73" display="http://www.hrexecutive.com/"/>
    <hyperlink ref="AL90" r:id="rId74" display="http://survivingleadership.blog/"/>
    <hyperlink ref="AL91" r:id="rId75" display="https://t.co/hGi6Gcfv7G"/>
    <hyperlink ref="AO3" r:id="rId76" display="https://pbs.twimg.com/profile_banners/778879071174307840/1474534657"/>
    <hyperlink ref="AO4" r:id="rId77" display="https://pbs.twimg.com/profile_banners/4904651914/1455482380"/>
    <hyperlink ref="AO6" r:id="rId78" display="https://pbs.twimg.com/profile_banners/2176790760/1565640456"/>
    <hyperlink ref="AO7" r:id="rId79" display="https://pbs.twimg.com/profile_banners/3015450400/1555937075"/>
    <hyperlink ref="AO8" r:id="rId80" display="https://pbs.twimg.com/profile_banners/889470784397299713/1500901457"/>
    <hyperlink ref="AO9" r:id="rId81" display="https://pbs.twimg.com/profile_banners/735912389091151872/1465674940"/>
    <hyperlink ref="AO10" r:id="rId82" display="https://pbs.twimg.com/profile_banners/3835365303/1454021422"/>
    <hyperlink ref="AO11" r:id="rId83" display="https://pbs.twimg.com/profile_banners/147664320/1543608858"/>
    <hyperlink ref="AO12" r:id="rId84" display="https://pbs.twimg.com/profile_banners/1144050390/1565856941"/>
    <hyperlink ref="AO13" r:id="rId85" display="https://pbs.twimg.com/profile_banners/774689518767181828/1556291092"/>
    <hyperlink ref="AO14" r:id="rId86" display="https://pbs.twimg.com/profile_banners/959659082956156928/1519402210"/>
    <hyperlink ref="AO15" r:id="rId87" display="https://pbs.twimg.com/profile_banners/2251514948/1527218654"/>
    <hyperlink ref="AO16" r:id="rId88" display="https://pbs.twimg.com/profile_banners/821243396/1548011993"/>
    <hyperlink ref="AO17" r:id="rId89" display="https://pbs.twimg.com/profile_banners/14074488/1566403744"/>
    <hyperlink ref="AO18" r:id="rId90" display="https://pbs.twimg.com/profile_banners/226698188/1569438645"/>
    <hyperlink ref="AO19" r:id="rId91" display="https://pbs.twimg.com/profile_banners/347721539/1539076600"/>
    <hyperlink ref="AO20" r:id="rId92" display="https://pbs.twimg.com/profile_banners/466083800/1444347866"/>
    <hyperlink ref="AO21" r:id="rId93" display="https://pbs.twimg.com/profile_banners/249156491/1553077779"/>
    <hyperlink ref="AO22" r:id="rId94" display="https://pbs.twimg.com/profile_banners/2589541577/1402153468"/>
    <hyperlink ref="AO23" r:id="rId95" display="https://pbs.twimg.com/profile_banners/288755234/1564490847"/>
    <hyperlink ref="AO24" r:id="rId96" display="https://pbs.twimg.com/profile_banners/187521608/1365222840"/>
    <hyperlink ref="AO25" r:id="rId97" display="https://pbs.twimg.com/profile_banners/1090566702/1363378161"/>
    <hyperlink ref="AO26" r:id="rId98" display="https://pbs.twimg.com/profile_banners/2550600458/1559991276"/>
    <hyperlink ref="AO27" r:id="rId99" display="https://pbs.twimg.com/profile_banners/2782310810/1539169321"/>
    <hyperlink ref="AO28" r:id="rId100" display="https://pbs.twimg.com/profile_banners/2341615700/1559064632"/>
    <hyperlink ref="AO29" r:id="rId101" display="https://pbs.twimg.com/profile_banners/1009744749400657920/1545337466"/>
    <hyperlink ref="AO30" r:id="rId102" display="https://pbs.twimg.com/profile_banners/140863074/1561515785"/>
    <hyperlink ref="AO31" r:id="rId103" display="https://pbs.twimg.com/profile_banners/24240392/1513077099"/>
    <hyperlink ref="AO32" r:id="rId104" display="https://pbs.twimg.com/profile_banners/88996071/1563224044"/>
    <hyperlink ref="AO33" r:id="rId105" display="https://pbs.twimg.com/profile_banners/1059273780/1552414634"/>
    <hyperlink ref="AO34" r:id="rId106" display="https://pbs.twimg.com/profile_banners/2196593472/1526360956"/>
    <hyperlink ref="AO35" r:id="rId107" display="https://pbs.twimg.com/profile_banners/7510262/1399134141"/>
    <hyperlink ref="AO36" r:id="rId108" display="https://pbs.twimg.com/profile_banners/16104051/1547330566"/>
    <hyperlink ref="AO37" r:id="rId109" display="https://pbs.twimg.com/profile_banners/17825445/1433445621"/>
    <hyperlink ref="AO38" r:id="rId110" display="https://pbs.twimg.com/profile_banners/21444327/1419283909"/>
    <hyperlink ref="AO39" r:id="rId111" display="https://pbs.twimg.com/profile_banners/388326064/1513269061"/>
    <hyperlink ref="AO40" r:id="rId112" display="https://pbs.twimg.com/profile_banners/14366825/1403889264"/>
    <hyperlink ref="AO41" r:id="rId113" display="https://pbs.twimg.com/profile_banners/19557673/1553267727"/>
    <hyperlink ref="AO42" r:id="rId114" display="https://pbs.twimg.com/profile_banners/19397785/1419227197"/>
    <hyperlink ref="AO43" r:id="rId115" display="https://pbs.twimg.com/profile_banners/21198456/1487008014"/>
    <hyperlink ref="AO44" r:id="rId116" display="https://pbs.twimg.com/profile_banners/717705800672628737/1459951343"/>
    <hyperlink ref="AO46" r:id="rId117" display="https://pbs.twimg.com/profile_banners/1042080849070620672/1537287175"/>
    <hyperlink ref="AO47" r:id="rId118" display="https://pbs.twimg.com/profile_banners/276089316/1449514138"/>
    <hyperlink ref="AO49" r:id="rId119" display="https://pbs.twimg.com/profile_banners/728620325710213121/1553705417"/>
    <hyperlink ref="AO50" r:id="rId120" display="https://pbs.twimg.com/profile_banners/190381585/1554836875"/>
    <hyperlink ref="AO51" r:id="rId121" display="https://pbs.twimg.com/profile_banners/18770865/1555672097"/>
    <hyperlink ref="AO53" r:id="rId122" display="https://pbs.twimg.com/profile_banners/22474467/1441405409"/>
    <hyperlink ref="AO54" r:id="rId123" display="https://pbs.twimg.com/profile_banners/3084530025/1454964948"/>
    <hyperlink ref="AO55" r:id="rId124" display="https://pbs.twimg.com/profile_banners/137705522/1430443985"/>
    <hyperlink ref="AO56" r:id="rId125" display="https://pbs.twimg.com/profile_banners/878577432/1559943875"/>
    <hyperlink ref="AO58" r:id="rId126" display="https://pbs.twimg.com/profile_banners/38706540/1564112601"/>
    <hyperlink ref="AO59" r:id="rId127" display="https://pbs.twimg.com/profile_banners/21213658/1553270306"/>
    <hyperlink ref="AO60" r:id="rId128" display="https://pbs.twimg.com/profile_banners/19485870/1572102729"/>
    <hyperlink ref="AO61" r:id="rId129" display="https://pbs.twimg.com/profile_banners/2445541970/1561153834"/>
    <hyperlink ref="AO62" r:id="rId130" display="https://pbs.twimg.com/profile_banners/38187092/1565012508"/>
    <hyperlink ref="AO63" r:id="rId131" display="https://pbs.twimg.com/profile_banners/22634164/1553127722"/>
    <hyperlink ref="AO65" r:id="rId132" display="https://pbs.twimg.com/profile_banners/276388413/1564659065"/>
    <hyperlink ref="AO66" r:id="rId133" display="https://pbs.twimg.com/profile_banners/89371670/1555600974"/>
    <hyperlink ref="AO67" r:id="rId134" display="https://pbs.twimg.com/profile_banners/362243400/1559894317"/>
    <hyperlink ref="AO69" r:id="rId135" display="https://pbs.twimg.com/profile_banners/274308358/1569219429"/>
    <hyperlink ref="AO70" r:id="rId136" display="https://pbs.twimg.com/profile_banners/135421237/1568926716"/>
    <hyperlink ref="AO71" r:id="rId137" display="https://pbs.twimg.com/profile_banners/776463631261327360/1508828367"/>
    <hyperlink ref="AO72" r:id="rId138" display="https://pbs.twimg.com/profile_banners/942783393993056256/1536549915"/>
    <hyperlink ref="AO73" r:id="rId139" display="https://pbs.twimg.com/profile_banners/95711125/1540286756"/>
    <hyperlink ref="AO74" r:id="rId140" display="https://pbs.twimg.com/profile_banners/76728759/1540856683"/>
    <hyperlink ref="AO75" r:id="rId141" display="https://pbs.twimg.com/profile_banners/241279251/1434397805"/>
    <hyperlink ref="AO76" r:id="rId142" display="https://pbs.twimg.com/profile_banners/958587145/1523737518"/>
    <hyperlink ref="AO78" r:id="rId143" display="https://pbs.twimg.com/profile_banners/19992977/1552296413"/>
    <hyperlink ref="AO79" r:id="rId144" display="https://pbs.twimg.com/profile_banners/19496567/1560569493"/>
    <hyperlink ref="AO82" r:id="rId145" display="https://pbs.twimg.com/profile_banners/1760431/1398714961"/>
    <hyperlink ref="AO83" r:id="rId146" display="https://pbs.twimg.com/profile_banners/1176881850/1428437687"/>
    <hyperlink ref="AO84" r:id="rId147" display="https://pbs.twimg.com/profile_banners/16267003/1568396776"/>
    <hyperlink ref="AO85" r:id="rId148" display="https://pbs.twimg.com/profile_banners/2205314772/1404747466"/>
    <hyperlink ref="AO86" r:id="rId149" display="https://pbs.twimg.com/profile_banners/56995054/1520961034"/>
    <hyperlink ref="AO87" r:id="rId150" display="https://pbs.twimg.com/profile_banners/21697102/1532894592"/>
    <hyperlink ref="AO88" r:id="rId151" display="https://pbs.twimg.com/profile_banners/1387547190/1561556480"/>
    <hyperlink ref="AO89" r:id="rId152" display="https://pbs.twimg.com/profile_banners/218600278/1565016717"/>
    <hyperlink ref="AO90" r:id="rId153" display="https://pbs.twimg.com/profile_banners/465785226/1514301488"/>
    <hyperlink ref="AO91" r:id="rId154" display="https://pbs.twimg.com/profile_banners/14211474/1526253531"/>
    <hyperlink ref="AU3" r:id="rId155" display="http://abs.twimg.com/images/themes/theme1/bg.png"/>
    <hyperlink ref="AU5" r:id="rId156" display="http://abs.twimg.com/images/themes/theme1/bg.png"/>
    <hyperlink ref="AU6" r:id="rId157" display="http://abs.twimg.com/images/themes/theme1/bg.png"/>
    <hyperlink ref="AU7" r:id="rId158" display="http://abs.twimg.com/images/themes/theme1/bg.png"/>
    <hyperlink ref="AU8" r:id="rId159" display="http://abs.twimg.com/images/themes/theme1/bg.png"/>
    <hyperlink ref="AU10" r:id="rId160" display="http://abs.twimg.com/images/themes/theme1/bg.png"/>
    <hyperlink ref="AU11" r:id="rId161" display="http://abs.twimg.com/images/themes/theme18/bg.gif"/>
    <hyperlink ref="AU12" r:id="rId162" display="http://abs.twimg.com/images/themes/theme1/bg.png"/>
    <hyperlink ref="AU13" r:id="rId163" display="http://abs.twimg.com/images/themes/theme1/bg.png"/>
    <hyperlink ref="AU14" r:id="rId164" display="http://abs.twimg.com/images/themes/theme1/bg.png"/>
    <hyperlink ref="AU15" r:id="rId165" display="http://abs.twimg.com/images/themes/theme1/bg.png"/>
    <hyperlink ref="AU16" r:id="rId166" display="http://abs.twimg.com/images/themes/theme4/bg.gif"/>
    <hyperlink ref="AU17" r:id="rId167" display="http://abs.twimg.com/images/themes/theme1/bg.png"/>
    <hyperlink ref="AU18" r:id="rId168" display="http://abs.twimg.com/images/themes/theme13/bg.gif"/>
    <hyperlink ref="AU19" r:id="rId169" display="http://abs.twimg.com/images/themes/theme1/bg.png"/>
    <hyperlink ref="AU20" r:id="rId170" display="http://abs.twimg.com/images/themes/theme15/bg.png"/>
    <hyperlink ref="AU21" r:id="rId171" display="http://abs.twimg.com/images/themes/theme1/bg.png"/>
    <hyperlink ref="AU22" r:id="rId172" display="http://abs.twimg.com/images/themes/theme1/bg.png"/>
    <hyperlink ref="AU23" r:id="rId173" display="http://abs.twimg.com/images/themes/theme1/bg.png"/>
    <hyperlink ref="AU24" r:id="rId174" display="http://abs.twimg.com/images/themes/theme1/bg.png"/>
    <hyperlink ref="AU25" r:id="rId175" display="http://abs.twimg.com/images/themes/theme1/bg.png"/>
    <hyperlink ref="AU26" r:id="rId176" display="http://abs.twimg.com/images/themes/theme16/bg.gif"/>
    <hyperlink ref="AU27" r:id="rId177" display="http://abs.twimg.com/images/themes/theme14/bg.gif"/>
    <hyperlink ref="AU28" r:id="rId178" display="http://abs.twimg.com/images/themes/theme1/bg.png"/>
    <hyperlink ref="AU30" r:id="rId179" display="http://abs.twimg.com/images/themes/theme6/bg.gif"/>
    <hyperlink ref="AU31" r:id="rId180" display="http://abs.twimg.com/images/themes/theme1/bg.png"/>
    <hyperlink ref="AU32" r:id="rId181" display="http://abs.twimg.com/images/themes/theme1/bg.png"/>
    <hyperlink ref="AU33" r:id="rId182" display="http://abs.twimg.com/images/themes/theme1/bg.png"/>
    <hyperlink ref="AU34" r:id="rId183" display="http://abs.twimg.com/images/themes/theme1/bg.png"/>
    <hyperlink ref="AU35" r:id="rId184" display="http://abs.twimg.com/images/themes/theme1/bg.png"/>
    <hyperlink ref="AU36" r:id="rId185" display="http://abs.twimg.com/images/themes/theme7/bg.gif"/>
    <hyperlink ref="AU37" r:id="rId186" display="http://abs.twimg.com/images/themes/theme1/bg.png"/>
    <hyperlink ref="AU38" r:id="rId187" display="http://abs.twimg.com/images/themes/theme1/bg.png"/>
    <hyperlink ref="AU39" r:id="rId188" display="http://abs.twimg.com/images/themes/theme1/bg.png"/>
    <hyperlink ref="AU40" r:id="rId189" display="http://abs.twimg.com/images/themes/theme1/bg.png"/>
    <hyperlink ref="AU41" r:id="rId190" display="http://abs.twimg.com/images/themes/theme5/bg.gif"/>
    <hyperlink ref="AU42" r:id="rId191" display="http://abs.twimg.com/images/themes/theme14/bg.gif"/>
    <hyperlink ref="AU43" r:id="rId192" display="http://abs.twimg.com/images/themes/theme14/bg.gif"/>
    <hyperlink ref="AU44" r:id="rId193" display="http://abs.twimg.com/images/themes/theme1/bg.png"/>
    <hyperlink ref="AU45" r:id="rId194" display="http://abs.twimg.com/images/themes/theme1/bg.png"/>
    <hyperlink ref="AU46" r:id="rId195" display="http://abs.twimg.com/images/themes/theme1/bg.png"/>
    <hyperlink ref="AU47" r:id="rId196" display="http://abs.twimg.com/images/themes/theme1/bg.png"/>
    <hyperlink ref="AU48" r:id="rId197" display="http://abs.twimg.com/images/themes/theme1/bg.png"/>
    <hyperlink ref="AU50" r:id="rId198" display="http://abs.twimg.com/images/themes/theme1/bg.png"/>
    <hyperlink ref="AU51" r:id="rId199" display="http://abs.twimg.com/images/themes/theme1/bg.png"/>
    <hyperlink ref="AU52" r:id="rId200" display="http://abs.twimg.com/images/themes/theme6/bg.gif"/>
    <hyperlink ref="AU53" r:id="rId201" display="http://abs.twimg.com/images/themes/theme5/bg.gif"/>
    <hyperlink ref="AU54" r:id="rId202" display="http://abs.twimg.com/images/themes/theme1/bg.png"/>
    <hyperlink ref="AU55" r:id="rId203" display="http://abs.twimg.com/images/themes/theme1/bg.png"/>
    <hyperlink ref="AU56" r:id="rId204" display="http://abs.twimg.com/images/themes/theme5/bg.gif"/>
    <hyperlink ref="AU57" r:id="rId205" display="http://abs.twimg.com/images/themes/theme1/bg.png"/>
    <hyperlink ref="AU58" r:id="rId206" display="http://abs.twimg.com/images/themes/theme1/bg.png"/>
    <hyperlink ref="AU59" r:id="rId207" display="http://abs.twimg.com/images/themes/theme10/bg.gif"/>
    <hyperlink ref="AU60" r:id="rId208" display="http://abs.twimg.com/images/themes/theme14/bg.gif"/>
    <hyperlink ref="AU61" r:id="rId209" display="http://abs.twimg.com/images/themes/theme9/bg.gif"/>
    <hyperlink ref="AU62" r:id="rId210" display="http://abs.twimg.com/images/themes/theme1/bg.png"/>
    <hyperlink ref="AU63" r:id="rId211" display="http://abs.twimg.com/images/themes/theme1/bg.png"/>
    <hyperlink ref="AU64" r:id="rId212" display="http://abs.twimg.com/images/themes/theme3/bg.gif"/>
    <hyperlink ref="AU65" r:id="rId213" display="http://abs.twimg.com/images/themes/theme2/bg.gif"/>
    <hyperlink ref="AU66" r:id="rId214" display="http://abs.twimg.com/images/themes/theme1/bg.png"/>
    <hyperlink ref="AU67" r:id="rId215" display="http://abs.twimg.com/images/themes/theme2/bg.gif"/>
    <hyperlink ref="AU68" r:id="rId216" display="http://abs.twimg.com/images/themes/theme15/bg.png"/>
    <hyperlink ref="AU69" r:id="rId217" display="http://abs.twimg.com/images/themes/theme1/bg.png"/>
    <hyperlink ref="AU70" r:id="rId218" display="http://abs.twimg.com/images/themes/theme1/bg.png"/>
    <hyperlink ref="AU71" r:id="rId219" display="http://abs.twimg.com/images/themes/theme1/bg.png"/>
    <hyperlink ref="AU72" r:id="rId220" display="http://abs.twimg.com/images/themes/theme1/bg.png"/>
    <hyperlink ref="AU73" r:id="rId221" display="http://abs.twimg.com/images/themes/theme1/bg.png"/>
    <hyperlink ref="AU74" r:id="rId222" display="http://abs.twimg.com/images/themes/theme15/bg.png"/>
    <hyperlink ref="AU75" r:id="rId223" display="http://abs.twimg.com/images/themes/theme1/bg.png"/>
    <hyperlink ref="AU76" r:id="rId224" display="http://abs.twimg.com/images/themes/theme1/bg.png"/>
    <hyperlink ref="AU78" r:id="rId225" display="http://abs.twimg.com/images/themes/theme1/bg.png"/>
    <hyperlink ref="AU79" r:id="rId226" display="http://abs.twimg.com/images/themes/theme14/bg.gif"/>
    <hyperlink ref="AU80" r:id="rId227" display="http://abs.twimg.com/images/themes/theme1/bg.png"/>
    <hyperlink ref="AU81" r:id="rId228" display="http://abs.twimg.com/images/themes/theme1/bg.png"/>
    <hyperlink ref="AU82" r:id="rId229" display="http://abs.twimg.com/images/themes/theme1/bg.png"/>
    <hyperlink ref="AU83" r:id="rId230" display="http://abs.twimg.com/images/themes/theme1/bg.png"/>
    <hyperlink ref="AU84" r:id="rId231" display="http://abs.twimg.com/images/themes/theme1/bg.png"/>
    <hyperlink ref="AU85" r:id="rId232" display="http://abs.twimg.com/images/themes/theme1/bg.png"/>
    <hyperlink ref="AU86" r:id="rId233" display="http://abs.twimg.com/images/themes/theme1/bg.png"/>
    <hyperlink ref="AU87" r:id="rId234" display="http://abs.twimg.com/images/themes/theme2/bg.gif"/>
    <hyperlink ref="AU88" r:id="rId235" display="http://abs.twimg.com/images/themes/theme1/bg.png"/>
    <hyperlink ref="AU89" r:id="rId236" display="http://abs.twimg.com/images/themes/theme1/bg.png"/>
    <hyperlink ref="AU90" r:id="rId237" display="http://abs.twimg.com/images/themes/theme15/bg.png"/>
    <hyperlink ref="AU91" r:id="rId238" display="http://abs.twimg.com/images/themes/theme9/bg.gif"/>
    <hyperlink ref="F3" r:id="rId239" display="http://pbs.twimg.com/profile_images/818685892089020417/xJrJx_u2_normal.jpg"/>
    <hyperlink ref="F4" r:id="rId240" display="http://pbs.twimg.com/profile_images/698968713438085120/2KGJRS8C_normal.png"/>
    <hyperlink ref="F5" r:id="rId241" display="http://pbs.twimg.com/profile_images/632300806193180673/4jcAXRKn_normal.png"/>
    <hyperlink ref="F6" r:id="rId242" display="http://pbs.twimg.com/profile_images/1131632482674020353/AimW2Qqu_normal.png"/>
    <hyperlink ref="F7" r:id="rId243" display="http://pbs.twimg.com/profile_images/1126491771733671939/3LWY95zP_normal.png"/>
    <hyperlink ref="F8" r:id="rId244" display="http://pbs.twimg.com/profile_images/889471060155957248/NAdDEUqM_normal.jpg"/>
    <hyperlink ref="F9" r:id="rId245" display="http://pbs.twimg.com/profile_images/737486245413158912/uLpr_3o6_normal.jpg"/>
    <hyperlink ref="F10" r:id="rId246" display="http://pbs.twimg.com/profile_images/791372723133882368/LYJwkiW4_normal.jpg"/>
    <hyperlink ref="F11" r:id="rId247" display="http://pbs.twimg.com/profile_images/1107951518743961601/FPcCa8Wy_normal.jpg"/>
    <hyperlink ref="F12" r:id="rId248" display="http://pbs.twimg.com/profile_images/1161914640361594882/Yd3kZB4-_normal.jpg"/>
    <hyperlink ref="F13" r:id="rId249" display="http://pbs.twimg.com/profile_images/966759182589308928/s5rZXoWk_normal.jpg"/>
    <hyperlink ref="F14" r:id="rId250" display="http://pbs.twimg.com/profile_images/967068535661850624/AwKlCcTl_normal.jpg"/>
    <hyperlink ref="F15" r:id="rId251" display="http://pbs.twimg.com/profile_images/503093797194973184/16HP_Omb_normal.jpeg"/>
    <hyperlink ref="F16" r:id="rId252" display="http://pbs.twimg.com/profile_images/1099214052625133568/Yh-WFywr_normal.png"/>
    <hyperlink ref="F17" r:id="rId253" display="http://pbs.twimg.com/profile_images/1164207532988141568/ZYdjQX5v_normal.jpg"/>
    <hyperlink ref="F18" r:id="rId254" display="http://pbs.twimg.com/profile_images/1056860306260062208/JpnJ1CMy_normal.jpg"/>
    <hyperlink ref="F19" r:id="rId255" display="http://pbs.twimg.com/profile_images/1079848045968265216/ZAw7SPQn_normal.jpg"/>
    <hyperlink ref="F20" r:id="rId256" display="http://pbs.twimg.com/profile_images/586047194848833537/pLfVn5MP_normal.jpg"/>
    <hyperlink ref="F21" r:id="rId257" display="http://pbs.twimg.com/profile_images/540517535246868480/1nBA3JGj_normal.jpeg"/>
    <hyperlink ref="F22" r:id="rId258" display="http://pbs.twimg.com/profile_images/475292134401011712/aPEdzaL4_normal.png"/>
    <hyperlink ref="F23" r:id="rId259" display="http://pbs.twimg.com/profile_images/1048948642231570437/rJyDfAOW_normal.jpg"/>
    <hyperlink ref="F24" r:id="rId260" display="http://pbs.twimg.com/profile_images/1121762921/viewer_normal.png"/>
    <hyperlink ref="F25" r:id="rId261" display="http://pbs.twimg.com/profile_images/3577885392/5e53fffacf94506a319c0a99acedebc0_normal.jpeg"/>
    <hyperlink ref="F26" r:id="rId262" display="http://pbs.twimg.com/profile_images/1044184693128794113/E58ZmBzw_normal.jpg"/>
    <hyperlink ref="F27" r:id="rId263" display="http://pbs.twimg.com/profile_images/1049979064767803392/U76q-hCq_normal.jpg"/>
    <hyperlink ref="F28" r:id="rId264" display="http://pbs.twimg.com/profile_images/1031636970600984576/NYCizU6V_normal.jpg"/>
    <hyperlink ref="F29" r:id="rId265" display="http://pbs.twimg.com/profile_images/1075849698869694465/VXK4ko1x_normal.jpg"/>
    <hyperlink ref="F30" r:id="rId266" display="http://pbs.twimg.com/profile_images/1143706210790760454/BBZFP59m_normal.jpg"/>
    <hyperlink ref="F31" r:id="rId267" display="http://pbs.twimg.com/profile_images/939552382425419776/rPXDrfqn_normal.jpg"/>
    <hyperlink ref="F32" r:id="rId268" display="http://pbs.twimg.com/profile_images/1150872676958953473/X1gkBdpm_normal.png"/>
    <hyperlink ref="F33" r:id="rId269" display="http://pbs.twimg.com/profile_images/657898413913083904/U0uvDqz5_normal.jpg"/>
    <hyperlink ref="F34" r:id="rId270" display="http://pbs.twimg.com/profile_images/1099048461197082626/G3ZddKYU_normal.png"/>
    <hyperlink ref="F35" r:id="rId271" display="http://pbs.twimg.com/profile_images/693488212807933952/vP0mGc3C_normal.jpg"/>
    <hyperlink ref="F36" r:id="rId272" display="http://pbs.twimg.com/profile_images/456123187420352512/OgweGphe_normal.png"/>
    <hyperlink ref="F37" r:id="rId273" display="http://pbs.twimg.com/profile_images/935270007331749888/xZNXud5R_normal.jpg"/>
    <hyperlink ref="F38" r:id="rId274" display="http://pbs.twimg.com/profile_images/547144584656994304/fnWvP9Qb_normal.png"/>
    <hyperlink ref="F39" r:id="rId275" display="http://pbs.twimg.com/profile_images/941334165080834048/bPhq_Yk0_normal.jpg"/>
    <hyperlink ref="F40" r:id="rId276" display="http://pbs.twimg.com/profile_images/476145890797699073/U0cLtYdo_normal.png"/>
    <hyperlink ref="F41" r:id="rId277" display="http://pbs.twimg.com/profile_images/1109111343221608450/ptf6tOqN_normal.jpg"/>
    <hyperlink ref="F42" r:id="rId278" display="http://pbs.twimg.com/profile_images/1123359369570148353/Mh-Rf4Sk_normal.jpg"/>
    <hyperlink ref="F43" r:id="rId279" display="http://pbs.twimg.com/profile_images/1129083650342043653/aho-lSaS_normal.png"/>
    <hyperlink ref="F44" r:id="rId280" display="http://pbs.twimg.com/profile_images/724539694311178242/G0cqd40Z_normal.jpg"/>
    <hyperlink ref="F45" r:id="rId281" display="http://pbs.twimg.com/profile_images/911314529673469952/Dqt6eOeV_normal.jpg"/>
    <hyperlink ref="F46" r:id="rId282" display="http://pbs.twimg.com/profile_images/1042081992819531777/PeDbzuRe_normal.jpg"/>
    <hyperlink ref="F47" r:id="rId283" display="http://pbs.twimg.com/profile_images/673937044347850752/Bt89Y00v_normal.jpg"/>
    <hyperlink ref="F48" r:id="rId284" display="http://pbs.twimg.com/profile_images/1095882994101846016/GiMm9pNL_normal.jpg"/>
    <hyperlink ref="F49" r:id="rId285" display="http://pbs.twimg.com/profile_images/728622687174709248/sThucmwt_normal.jpg"/>
    <hyperlink ref="F50" r:id="rId286" display="http://pbs.twimg.com/profile_images/743075793794793474/kweA7Tf5_normal.jpg"/>
    <hyperlink ref="F51" r:id="rId287" display="http://pbs.twimg.com/profile_images/911320052560838656/_P6x0FVc_normal.jpg"/>
    <hyperlink ref="F52" r:id="rId288" display="http://pbs.twimg.com/profile_images/1080645469628289024/oPENzlpP_normal.jpg"/>
    <hyperlink ref="F53" r:id="rId289" display="http://pbs.twimg.com/profile_images/1150273850363408384/1TANPGZQ_normal.jpg"/>
    <hyperlink ref="F54" r:id="rId290" display="http://pbs.twimg.com/profile_images/596334818817921026/ywmrXoUO_normal.png"/>
    <hyperlink ref="F55" r:id="rId291" display="http://pbs.twimg.com/profile_images/822249357294575618/ICjm7fn__normal.jpg"/>
    <hyperlink ref="F56" r:id="rId292" display="http://pbs.twimg.com/profile_images/1137113021027774464/PwS8bAGK_normal.png"/>
    <hyperlink ref="F57" r:id="rId293" display="http://pbs.twimg.com/profile_images/513113373815623680/-lRdjRna_normal.jpeg"/>
    <hyperlink ref="F58" r:id="rId294" display="http://pbs.twimg.com/profile_images/760239205351948288/ltra6HWE_normal.jpg"/>
    <hyperlink ref="F59" r:id="rId295" display="http://pbs.twimg.com/profile_images/855125549810712576/QQdRRFep_normal.jpg"/>
    <hyperlink ref="F60" r:id="rId296" display="http://pbs.twimg.com/profile_images/1188476908008292352/K8s-QNo6_normal.jpg"/>
    <hyperlink ref="F61" r:id="rId297" display="http://pbs.twimg.com/profile_images/459034422688227328/9bqwYpmR_normal.jpeg"/>
    <hyperlink ref="F62" r:id="rId298" display="http://pbs.twimg.com/profile_images/1026539374098305024/J9hJQLPZ_normal.jpg"/>
    <hyperlink ref="F63" r:id="rId299" display="http://pbs.twimg.com/profile_images/745596307864174594/YKw8yQNt_normal.jpg"/>
    <hyperlink ref="F64" r:id="rId300" display="http://pbs.twimg.com/profile_images/2758030206/287b99f1a9e5ff9f5403e80c25c5b792_normal.jpeg"/>
    <hyperlink ref="F65" r:id="rId301" display="http://pbs.twimg.com/profile_images/1092446698385952774/rrlbpDkH_normal.jpg"/>
    <hyperlink ref="F66" r:id="rId302" display="http://pbs.twimg.com/profile_images/645218322498383873/PLJPlMOR_normal.jpg"/>
    <hyperlink ref="F67" r:id="rId303" display="http://pbs.twimg.com/profile_images/673225755891920896/GB_y3BDg_normal.jpg"/>
    <hyperlink ref="F68" r:id="rId304" display="http://pbs.twimg.com/profile_images/1179392628309348357/b2YPdERs_normal.jpg"/>
    <hyperlink ref="F69" r:id="rId305" display="http://pbs.twimg.com/profile_images/1145661313055637504/U1H4Jczr_normal.png"/>
    <hyperlink ref="F70" r:id="rId306" display="http://pbs.twimg.com/profile_images/1139626877428142080/cKtu9nzU_normal.png"/>
    <hyperlink ref="F71" r:id="rId307" display="http://pbs.twimg.com/profile_images/776464213216821249/wvzx75r5_normal.jpg"/>
    <hyperlink ref="F72" r:id="rId308" display="http://pbs.twimg.com/profile_images/1038991957840646146/-IimS6Ds_normal.jpg"/>
    <hyperlink ref="F73" r:id="rId309" display="http://pbs.twimg.com/profile_images/1054665011208089600/_bSiljTl_normal.jpg"/>
    <hyperlink ref="F74" r:id="rId310" display="http://pbs.twimg.com/profile_images/1116860652117565440/z2CGCzGM_normal.png"/>
    <hyperlink ref="F75" r:id="rId311" display="http://pbs.twimg.com/profile_images/378800000635764436/4d6e050bd668913fd01c2c9a5e0d3a11_normal.jpeg"/>
    <hyperlink ref="F76" r:id="rId312" display="http://pbs.twimg.com/profile_images/798472848704700416/eIZ_BDwn_normal.jpg"/>
    <hyperlink ref="F77" r:id="rId313" display="http://pbs.twimg.com/profile_images/780451899040342020/t5Fwh2GQ_normal.jpg"/>
    <hyperlink ref="F78" r:id="rId314" display="http://pbs.twimg.com/profile_images/1104020099638407168/qy4kHytW_normal.png"/>
    <hyperlink ref="F79" r:id="rId315" display="http://pbs.twimg.com/profile_images/1177818662285086720/OX8mqnsR_normal.jpg"/>
    <hyperlink ref="F80" r:id="rId316" display="http://pbs.twimg.com/profile_images/572829775527600130/bqi48raI_normal.jpeg"/>
    <hyperlink ref="F81" r:id="rId317" display="http://pbs.twimg.com/profile_images/3186634821/61951b4daabb880e32942ddd3c9518fc_normal.jpeg"/>
    <hyperlink ref="F82" r:id="rId318" display="http://pbs.twimg.com/profile_images/465966833070112768/F6-U7OZf_normal.jpeg"/>
    <hyperlink ref="F83" r:id="rId319" display="http://pbs.twimg.com/profile_images/3253129025/fdf1602c7ec05ab531382673990b9486_normal.jpeg"/>
    <hyperlink ref="F84" r:id="rId320" display="http://pbs.twimg.com/profile_images/1148720994590195712/0gySboe7_normal.png"/>
    <hyperlink ref="F85" r:id="rId321" display="http://pbs.twimg.com/profile_images/775489244936581120/6dRw-EzR_normal.jpg"/>
    <hyperlink ref="F86" r:id="rId322" display="http://pbs.twimg.com/profile_images/700002718241296384/tBkGjcsU_normal.jpg"/>
    <hyperlink ref="F87" r:id="rId323" display="http://pbs.twimg.com/profile_images/1019548967384821760/Plx0d0Q-_normal.jpg"/>
    <hyperlink ref="F88" r:id="rId324" display="http://pbs.twimg.com/profile_images/1027773893753200641/_yQO_hEn_normal.jpg"/>
    <hyperlink ref="F89" r:id="rId325" display="http://pbs.twimg.com/profile_images/1164175625256677376/LIMV_eeO_normal.jpg"/>
    <hyperlink ref="F90" r:id="rId326" display="http://pbs.twimg.com/profile_images/945675089009295360/oucR7ofS_normal.jpg"/>
    <hyperlink ref="F91" r:id="rId327" display="http://pbs.twimg.com/profile_images/2869484348/9ffaeb3cd186c9dc6ff174fa81b4bb9c_normal.jpeg"/>
    <hyperlink ref="AX3" r:id="rId328" display="https://twitter.com/justproductjobs"/>
    <hyperlink ref="AX4" r:id="rId329" display="https://twitter.com/workremotelyio"/>
    <hyperlink ref="AX5" r:id="rId330" display="https://twitter.com/wfhio"/>
    <hyperlink ref="AX6" r:id="rId331" display="https://twitter.com/weworkremotely"/>
    <hyperlink ref="AX7" r:id="rId332" display="https://twitter.com/hiringremote"/>
    <hyperlink ref="AX8" r:id="rId333" display="https://twitter.com/workrolldotcom"/>
    <hyperlink ref="AX9" r:id="rId334" display="https://twitter.com/iheartremotewk"/>
    <hyperlink ref="AX10" r:id="rId335" display="https://twitter.com/ethereumnetw"/>
    <hyperlink ref="AX11" r:id="rId336" display="https://twitter.com/rageonmeh"/>
    <hyperlink ref="AX12" r:id="rId337" display="https://twitter.com/jarradhope"/>
    <hyperlink ref="AX13" r:id="rId338" display="https://twitter.com/ethstatus"/>
    <hyperlink ref="AX14" r:id="rId339" display="https://twitter.com/how_to_coin"/>
    <hyperlink ref="AX15" r:id="rId340" display="https://twitter.com/polinode"/>
    <hyperlink ref="AX16" r:id="rId341" display="https://twitter.com/xd17ma"/>
    <hyperlink ref="AX17" r:id="rId342" display="https://twitter.com/_holographer_"/>
    <hyperlink ref="AX18" r:id="rId343" display="https://twitter.com/ninadicara"/>
    <hyperlink ref="AX19" r:id="rId344" display="https://twitter.com/dr_ladeh"/>
    <hyperlink ref="AX20" r:id="rId345" display="https://twitter.com/andpitts"/>
    <hyperlink ref="AX21" r:id="rId346" display="https://twitter.com/kesterratcliff"/>
    <hyperlink ref="AX22" r:id="rId347" display="https://twitter.com/theosint"/>
    <hyperlink ref="AX23" r:id="rId348" display="https://twitter.com/eliothiggins"/>
    <hyperlink ref="AX24" r:id="rId349" display="https://twitter.com/osome_iu"/>
    <hyperlink ref="AX25" r:id="rId350" display="https://twitter.com/smapp_nyu"/>
    <hyperlink ref="AX26" r:id="rId351" display="https://twitter.com/noneprivacy"/>
    <hyperlink ref="AX27" r:id="rId352" display="https://twitter.com/dd_nana_"/>
    <hyperlink ref="AX28" r:id="rId353" display="https://twitter.com/jakecreps"/>
    <hyperlink ref="AX29" r:id="rId354" display="https://twitter.com/myhrfuture"/>
    <hyperlink ref="AX30" r:id="rId355" display="https://twitter.com/monahank"/>
    <hyperlink ref="AX31" r:id="rId356" display="https://twitter.com/bcmassey"/>
    <hyperlink ref="AX32" r:id="rId357" display="https://twitter.com/nfp_nursefamily"/>
    <hyperlink ref="AX33" r:id="rId358" display="https://twitter.com/adammgrant"/>
    <hyperlink ref="AX34" r:id="rId359" display="https://twitter.com/whartonpac"/>
    <hyperlink ref="AX35" r:id="rId360" display="https://twitter.com/joshing"/>
    <hyperlink ref="AX36" r:id="rId361" display="https://twitter.com/stipton"/>
    <hyperlink ref="AX37" r:id="rId362" display="https://twitter.com/thisissethsblog"/>
    <hyperlink ref="AX38" r:id="rId363" display="https://twitter.com/atdatlanta"/>
    <hyperlink ref="AX39" r:id="rId364" display="https://twitter.com/semanticsgrp"/>
    <hyperlink ref="AX40" r:id="rId365" display="https://twitter.com/rjpanetti"/>
    <hyperlink ref="AX41" r:id="rId366" display="https://twitter.com/trishuhl"/>
    <hyperlink ref="AX42" r:id="rId367" display="https://twitter.com/oprah"/>
    <hyperlink ref="AX43" r:id="rId368" display="https://twitter.com/atd"/>
    <hyperlink ref="AX44" r:id="rId369" display="https://twitter.com/nangianehal"/>
    <hyperlink ref="AX45" r:id="rId370" display="https://twitter.com/caracapretta"/>
    <hyperlink ref="AX46" r:id="rId371" display="https://twitter.com/literesearch"/>
    <hyperlink ref="AX47" r:id="rId372" display="https://twitter.com/charuratnu"/>
    <hyperlink ref="AX48" r:id="rId373" display="https://twitter.com/erica_volini"/>
    <hyperlink ref="AX49" r:id="rId374" display="https://twitter.com/erin_hr"/>
    <hyperlink ref="AX50" r:id="rId375" display="https://twitter.com/deloittetalent"/>
    <hyperlink ref="AX51" r:id="rId376" display="https://twitter.com/bersin"/>
    <hyperlink ref="AX52" r:id="rId377" display="https://twitter.com/dwhite612"/>
    <hyperlink ref="AX53" r:id="rId378" display="https://twitter.com/parkcoll"/>
    <hyperlink ref="AX54" r:id="rId379" display="https://twitter.com/worklytics"/>
    <hyperlink ref="AX55" r:id="rId380" display="https://twitter.com/richardrosenow"/>
    <hyperlink ref="AX56" r:id="rId381" display="https://twitter.com/davidjcorfield"/>
    <hyperlink ref="AX57" r:id="rId382" display="https://twitter.com/1stlookthencook"/>
    <hyperlink ref="AX58" r:id="rId383" display="https://twitter.com/cmnhospitals"/>
    <hyperlink ref="AX59" r:id="rId384" display="https://twitter.com/talentculture"/>
    <hyperlink ref="AX60" r:id="rId385" display="https://twitter.com/akwyz"/>
    <hyperlink ref="AX61" r:id="rId386" display="https://twitter.com/hrtechadvisor"/>
    <hyperlink ref="AX62" r:id="rId387" display="https://twitter.com/ibmwatsontalent"/>
    <hyperlink ref="AX63" r:id="rId388" display="https://twitter.com/meghanmbiro"/>
    <hyperlink ref="AX64" r:id="rId389" display="https://twitter.com/chinagorman"/>
    <hyperlink ref="AX65" r:id="rId390" display="https://twitter.com/unleashgroup"/>
    <hyperlink ref="AX66" r:id="rId391" display="https://twitter.com/mikemmoon"/>
    <hyperlink ref="AX67" r:id="rId392" display="https://twitter.com/trustsphere"/>
    <hyperlink ref="AX68" r:id="rId393" display="https://twitter.com/b2bspecialist"/>
    <hyperlink ref="AX69" r:id="rId394" display="https://twitter.com/manpowergroup"/>
    <hyperlink ref="AX70" r:id="rId395" display="https://twitter.com/drtcp"/>
    <hyperlink ref="AX71" r:id="rId396" display="https://twitter.com/hrdigitalbe"/>
    <hyperlink ref="AX72" r:id="rId397" display="https://twitter.com/redthreadre"/>
    <hyperlink ref="AX73" r:id="rId398" display="https://twitter.com/hrcurator"/>
    <hyperlink ref="AX74" r:id="rId399" display="https://twitter.com/aladamsen"/>
    <hyperlink ref="AX75" r:id="rId400" display="https://twitter.com/staciagarr"/>
    <hyperlink ref="AX76" r:id="rId401" display="https://twitter.com/david_green_uk"/>
    <hyperlink ref="AX77" r:id="rId402" display="https://twitter.com/martinhoyes"/>
    <hyperlink ref="AX78" r:id="rId403" display="https://twitter.com/adp"/>
    <hyperlink ref="AX79" r:id="rId404" display="https://twitter.com/heatherbussing"/>
    <hyperlink ref="AX80" r:id="rId405" display="https://twitter.com/jilltaksey"/>
    <hyperlink ref="AX81" r:id="rId406" display="https://twitter.com/janbenway"/>
    <hyperlink ref="AX82" r:id="rId407" display="https://twitter.com/louisrosenfeld"/>
    <hyperlink ref="AX83" r:id="rId408" display="https://twitter.com/tr"/>
    <hyperlink ref="AX84" r:id="rId409" display="https://twitter.com/zacharyjeans"/>
    <hyperlink ref="AX85" r:id="rId410" display="https://twitter.com/k8bischhrlaw"/>
    <hyperlink ref="AX86" r:id="rId411" display="https://twitter.com/hrtechconf"/>
    <hyperlink ref="AX87" r:id="rId412" display="https://twitter.com/ihrim"/>
    <hyperlink ref="AX88" r:id="rId413" display="https://twitter.com/ravenintell"/>
    <hyperlink ref="AX89" r:id="rId414" display="https://twitter.com/hrexecmag"/>
    <hyperlink ref="AX90" r:id="rId415" display="https://twitter.com/mfaulkner43"/>
    <hyperlink ref="AX91" r:id="rId416" display="https://twitter.com/josh_bersin"/>
  </hyperlinks>
  <printOptions/>
  <pageMargins left="0.7" right="0.7" top="0.75" bottom="0.75" header="0.3" footer="0.3"/>
  <pageSetup horizontalDpi="600" verticalDpi="600" orientation="portrait" r:id="rId420"/>
  <legacyDrawing r:id="rId418"/>
  <tableParts>
    <tablePart r:id="rId4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1324</v>
      </c>
      <c r="Z2" s="13" t="s">
        <v>1338</v>
      </c>
      <c r="AA2" s="13" t="s">
        <v>1360</v>
      </c>
      <c r="AB2" s="13" t="s">
        <v>1406</v>
      </c>
      <c r="AC2" s="13" t="s">
        <v>1453</v>
      </c>
      <c r="AD2" s="13" t="s">
        <v>1477</v>
      </c>
      <c r="AE2" s="13" t="s">
        <v>1480</v>
      </c>
      <c r="AF2" s="13" t="s">
        <v>1495</v>
      </c>
      <c r="AG2" s="119" t="s">
        <v>1663</v>
      </c>
      <c r="AH2" s="119" t="s">
        <v>1664</v>
      </c>
      <c r="AI2" s="119" t="s">
        <v>1665</v>
      </c>
      <c r="AJ2" s="119" t="s">
        <v>1666</v>
      </c>
      <c r="AK2" s="119" t="s">
        <v>1667</v>
      </c>
      <c r="AL2" s="119" t="s">
        <v>1668</v>
      </c>
      <c r="AM2" s="119" t="s">
        <v>1669</v>
      </c>
      <c r="AN2" s="119" t="s">
        <v>1670</v>
      </c>
      <c r="AO2" s="119" t="s">
        <v>1673</v>
      </c>
    </row>
    <row r="3" spans="1:41" ht="15">
      <c r="A3" s="87" t="s">
        <v>1286</v>
      </c>
      <c r="B3" s="65" t="s">
        <v>1294</v>
      </c>
      <c r="C3" s="65" t="s">
        <v>56</v>
      </c>
      <c r="D3" s="103"/>
      <c r="E3" s="102"/>
      <c r="F3" s="104" t="s">
        <v>1768</v>
      </c>
      <c r="G3" s="105"/>
      <c r="H3" s="105"/>
      <c r="I3" s="106">
        <v>3</v>
      </c>
      <c r="J3" s="107"/>
      <c r="K3" s="48">
        <v>41</v>
      </c>
      <c r="L3" s="48">
        <v>38</v>
      </c>
      <c r="M3" s="48">
        <v>4</v>
      </c>
      <c r="N3" s="48">
        <v>42</v>
      </c>
      <c r="O3" s="48">
        <v>0</v>
      </c>
      <c r="P3" s="49">
        <v>0</v>
      </c>
      <c r="Q3" s="49">
        <v>0</v>
      </c>
      <c r="R3" s="48">
        <v>1</v>
      </c>
      <c r="S3" s="48">
        <v>0</v>
      </c>
      <c r="T3" s="48">
        <v>41</v>
      </c>
      <c r="U3" s="48">
        <v>42</v>
      </c>
      <c r="V3" s="48">
        <v>2</v>
      </c>
      <c r="W3" s="49">
        <v>1.903629</v>
      </c>
      <c r="X3" s="49">
        <v>0.024390243902439025</v>
      </c>
      <c r="Y3" s="78" t="s">
        <v>1325</v>
      </c>
      <c r="Z3" s="78" t="s">
        <v>372</v>
      </c>
      <c r="AA3" s="78" t="s">
        <v>1361</v>
      </c>
      <c r="AB3" s="84" t="s">
        <v>1407</v>
      </c>
      <c r="AC3" s="84" t="s">
        <v>1454</v>
      </c>
      <c r="AD3" s="84" t="s">
        <v>1478</v>
      </c>
      <c r="AE3" s="84" t="s">
        <v>1481</v>
      </c>
      <c r="AF3" s="84" t="s">
        <v>1496</v>
      </c>
      <c r="AG3" s="116">
        <v>13</v>
      </c>
      <c r="AH3" s="120">
        <v>3.350515463917526</v>
      </c>
      <c r="AI3" s="116">
        <v>2</v>
      </c>
      <c r="AJ3" s="120">
        <v>0.5154639175257731</v>
      </c>
      <c r="AK3" s="116">
        <v>0</v>
      </c>
      <c r="AL3" s="120">
        <v>0</v>
      </c>
      <c r="AM3" s="116">
        <v>373</v>
      </c>
      <c r="AN3" s="120">
        <v>96.1340206185567</v>
      </c>
      <c r="AO3" s="116">
        <v>388</v>
      </c>
    </row>
    <row r="4" spans="1:41" ht="15">
      <c r="A4" s="87" t="s">
        <v>1287</v>
      </c>
      <c r="B4" s="65" t="s">
        <v>1295</v>
      </c>
      <c r="C4" s="65" t="s">
        <v>56</v>
      </c>
      <c r="D4" s="109"/>
      <c r="E4" s="108"/>
      <c r="F4" s="110" t="s">
        <v>1769</v>
      </c>
      <c r="G4" s="111"/>
      <c r="H4" s="111"/>
      <c r="I4" s="112">
        <v>4</v>
      </c>
      <c r="J4" s="113"/>
      <c r="K4" s="48">
        <v>13</v>
      </c>
      <c r="L4" s="48">
        <v>12</v>
      </c>
      <c r="M4" s="48">
        <v>45</v>
      </c>
      <c r="N4" s="48">
        <v>57</v>
      </c>
      <c r="O4" s="48">
        <v>0</v>
      </c>
      <c r="P4" s="49">
        <v>0.09090909090909091</v>
      </c>
      <c r="Q4" s="49">
        <v>0.16666666666666666</v>
      </c>
      <c r="R4" s="48">
        <v>1</v>
      </c>
      <c r="S4" s="48">
        <v>0</v>
      </c>
      <c r="T4" s="48">
        <v>13</v>
      </c>
      <c r="U4" s="48">
        <v>57</v>
      </c>
      <c r="V4" s="48">
        <v>3</v>
      </c>
      <c r="W4" s="49">
        <v>1.692308</v>
      </c>
      <c r="X4" s="49">
        <v>0.15384615384615385</v>
      </c>
      <c r="Y4" s="78" t="s">
        <v>1326</v>
      </c>
      <c r="Z4" s="78" t="s">
        <v>1339</v>
      </c>
      <c r="AA4" s="78" t="s">
        <v>1362</v>
      </c>
      <c r="AB4" s="84" t="s">
        <v>1408</v>
      </c>
      <c r="AC4" s="84" t="s">
        <v>1455</v>
      </c>
      <c r="AD4" s="84" t="s">
        <v>1479</v>
      </c>
      <c r="AE4" s="84" t="s">
        <v>1482</v>
      </c>
      <c r="AF4" s="84" t="s">
        <v>1497</v>
      </c>
      <c r="AG4" s="116">
        <v>11</v>
      </c>
      <c r="AH4" s="120">
        <v>2.682926829268293</v>
      </c>
      <c r="AI4" s="116">
        <v>0</v>
      </c>
      <c r="AJ4" s="120">
        <v>0</v>
      </c>
      <c r="AK4" s="116">
        <v>0</v>
      </c>
      <c r="AL4" s="120">
        <v>0</v>
      </c>
      <c r="AM4" s="116">
        <v>399</v>
      </c>
      <c r="AN4" s="120">
        <v>97.3170731707317</v>
      </c>
      <c r="AO4" s="116">
        <v>410</v>
      </c>
    </row>
    <row r="5" spans="1:41" ht="15">
      <c r="A5" s="87" t="s">
        <v>1288</v>
      </c>
      <c r="B5" s="65" t="s">
        <v>1296</v>
      </c>
      <c r="C5" s="65" t="s">
        <v>56</v>
      </c>
      <c r="D5" s="109"/>
      <c r="E5" s="108"/>
      <c r="F5" s="110" t="s">
        <v>1770</v>
      </c>
      <c r="G5" s="111"/>
      <c r="H5" s="111"/>
      <c r="I5" s="112">
        <v>5</v>
      </c>
      <c r="J5" s="113"/>
      <c r="K5" s="48">
        <v>10</v>
      </c>
      <c r="L5" s="48">
        <v>19</v>
      </c>
      <c r="M5" s="48">
        <v>0</v>
      </c>
      <c r="N5" s="48">
        <v>19</v>
      </c>
      <c r="O5" s="48">
        <v>0</v>
      </c>
      <c r="P5" s="49">
        <v>0</v>
      </c>
      <c r="Q5" s="49">
        <v>0</v>
      </c>
      <c r="R5" s="48">
        <v>1</v>
      </c>
      <c r="S5" s="48">
        <v>0</v>
      </c>
      <c r="T5" s="48">
        <v>10</v>
      </c>
      <c r="U5" s="48">
        <v>19</v>
      </c>
      <c r="V5" s="48">
        <v>2</v>
      </c>
      <c r="W5" s="49">
        <v>1.42</v>
      </c>
      <c r="X5" s="49">
        <v>0.2111111111111111</v>
      </c>
      <c r="Y5" s="78" t="s">
        <v>1327</v>
      </c>
      <c r="Z5" s="78" t="s">
        <v>1340</v>
      </c>
      <c r="AA5" s="78" t="s">
        <v>386</v>
      </c>
      <c r="AB5" s="84" t="s">
        <v>1409</v>
      </c>
      <c r="AC5" s="84" t="s">
        <v>1456</v>
      </c>
      <c r="AD5" s="84" t="s">
        <v>226</v>
      </c>
      <c r="AE5" s="84" t="s">
        <v>1483</v>
      </c>
      <c r="AF5" s="84" t="s">
        <v>1498</v>
      </c>
      <c r="AG5" s="116">
        <v>7</v>
      </c>
      <c r="AH5" s="120">
        <v>3.240740740740741</v>
      </c>
      <c r="AI5" s="116">
        <v>1</v>
      </c>
      <c r="AJ5" s="120">
        <v>0.46296296296296297</v>
      </c>
      <c r="AK5" s="116">
        <v>0</v>
      </c>
      <c r="AL5" s="120">
        <v>0</v>
      </c>
      <c r="AM5" s="116">
        <v>208</v>
      </c>
      <c r="AN5" s="120">
        <v>96.29629629629629</v>
      </c>
      <c r="AO5" s="116">
        <v>216</v>
      </c>
    </row>
    <row r="6" spans="1:41" ht="15">
      <c r="A6" s="87" t="s">
        <v>1289</v>
      </c>
      <c r="B6" s="65" t="s">
        <v>1297</v>
      </c>
      <c r="C6" s="65" t="s">
        <v>56</v>
      </c>
      <c r="D6" s="109"/>
      <c r="E6" s="108"/>
      <c r="F6" s="110" t="s">
        <v>1289</v>
      </c>
      <c r="G6" s="111"/>
      <c r="H6" s="111"/>
      <c r="I6" s="112">
        <v>6</v>
      </c>
      <c r="J6" s="113"/>
      <c r="K6" s="48">
        <v>8</v>
      </c>
      <c r="L6" s="48">
        <v>7</v>
      </c>
      <c r="M6" s="48">
        <v>0</v>
      </c>
      <c r="N6" s="48">
        <v>7</v>
      </c>
      <c r="O6" s="48">
        <v>0</v>
      </c>
      <c r="P6" s="49">
        <v>0</v>
      </c>
      <c r="Q6" s="49">
        <v>0</v>
      </c>
      <c r="R6" s="48">
        <v>1</v>
      </c>
      <c r="S6" s="48">
        <v>0</v>
      </c>
      <c r="T6" s="48">
        <v>8</v>
      </c>
      <c r="U6" s="48">
        <v>7</v>
      </c>
      <c r="V6" s="48">
        <v>2</v>
      </c>
      <c r="W6" s="49">
        <v>1.53125</v>
      </c>
      <c r="X6" s="49">
        <v>0.125</v>
      </c>
      <c r="Y6" s="78" t="s">
        <v>357</v>
      </c>
      <c r="Z6" s="78" t="s">
        <v>373</v>
      </c>
      <c r="AA6" s="78"/>
      <c r="AB6" s="84" t="s">
        <v>552</v>
      </c>
      <c r="AC6" s="84" t="s">
        <v>552</v>
      </c>
      <c r="AD6" s="84" t="s">
        <v>247</v>
      </c>
      <c r="AE6" s="84" t="s">
        <v>1484</v>
      </c>
      <c r="AF6" s="84" t="s">
        <v>1499</v>
      </c>
      <c r="AG6" s="116">
        <v>0</v>
      </c>
      <c r="AH6" s="120">
        <v>0</v>
      </c>
      <c r="AI6" s="116">
        <v>0</v>
      </c>
      <c r="AJ6" s="120">
        <v>0</v>
      </c>
      <c r="AK6" s="116">
        <v>0</v>
      </c>
      <c r="AL6" s="120">
        <v>0</v>
      </c>
      <c r="AM6" s="116">
        <v>38</v>
      </c>
      <c r="AN6" s="120">
        <v>100</v>
      </c>
      <c r="AO6" s="116">
        <v>38</v>
      </c>
    </row>
    <row r="7" spans="1:41" ht="15">
      <c r="A7" s="87" t="s">
        <v>1290</v>
      </c>
      <c r="B7" s="65" t="s">
        <v>1298</v>
      </c>
      <c r="C7" s="65" t="s">
        <v>56</v>
      </c>
      <c r="D7" s="109"/>
      <c r="E7" s="108"/>
      <c r="F7" s="110" t="s">
        <v>1771</v>
      </c>
      <c r="G7" s="111"/>
      <c r="H7" s="111"/>
      <c r="I7" s="112">
        <v>7</v>
      </c>
      <c r="J7" s="113"/>
      <c r="K7" s="48">
        <v>7</v>
      </c>
      <c r="L7" s="48">
        <v>7</v>
      </c>
      <c r="M7" s="48">
        <v>0</v>
      </c>
      <c r="N7" s="48">
        <v>7</v>
      </c>
      <c r="O7" s="48">
        <v>7</v>
      </c>
      <c r="P7" s="49" t="s">
        <v>1305</v>
      </c>
      <c r="Q7" s="49" t="s">
        <v>1305</v>
      </c>
      <c r="R7" s="48">
        <v>7</v>
      </c>
      <c r="S7" s="48">
        <v>7</v>
      </c>
      <c r="T7" s="48">
        <v>1</v>
      </c>
      <c r="U7" s="48">
        <v>1</v>
      </c>
      <c r="V7" s="48">
        <v>0</v>
      </c>
      <c r="W7" s="49">
        <v>0</v>
      </c>
      <c r="X7" s="49">
        <v>0</v>
      </c>
      <c r="Y7" s="78" t="s">
        <v>1328</v>
      </c>
      <c r="Z7" s="78" t="s">
        <v>1341</v>
      </c>
      <c r="AA7" s="78" t="s">
        <v>1363</v>
      </c>
      <c r="AB7" s="84" t="s">
        <v>1410</v>
      </c>
      <c r="AC7" s="84" t="s">
        <v>1457</v>
      </c>
      <c r="AD7" s="84"/>
      <c r="AE7" s="84"/>
      <c r="AF7" s="84" t="s">
        <v>1500</v>
      </c>
      <c r="AG7" s="116">
        <v>0</v>
      </c>
      <c r="AH7" s="120">
        <v>0</v>
      </c>
      <c r="AI7" s="116">
        <v>0</v>
      </c>
      <c r="AJ7" s="120">
        <v>0</v>
      </c>
      <c r="AK7" s="116">
        <v>0</v>
      </c>
      <c r="AL7" s="120">
        <v>0</v>
      </c>
      <c r="AM7" s="116">
        <v>50</v>
      </c>
      <c r="AN7" s="120">
        <v>100</v>
      </c>
      <c r="AO7" s="116">
        <v>50</v>
      </c>
    </row>
    <row r="8" spans="1:41" ht="15">
      <c r="A8" s="87" t="s">
        <v>1291</v>
      </c>
      <c r="B8" s="65" t="s">
        <v>1299</v>
      </c>
      <c r="C8" s="65" t="s">
        <v>56</v>
      </c>
      <c r="D8" s="109"/>
      <c r="E8" s="108"/>
      <c r="F8" s="110" t="s">
        <v>1772</v>
      </c>
      <c r="G8" s="111"/>
      <c r="H8" s="111"/>
      <c r="I8" s="112">
        <v>8</v>
      </c>
      <c r="J8" s="113"/>
      <c r="K8" s="48">
        <v>6</v>
      </c>
      <c r="L8" s="48">
        <v>5</v>
      </c>
      <c r="M8" s="48">
        <v>0</v>
      </c>
      <c r="N8" s="48">
        <v>5</v>
      </c>
      <c r="O8" s="48">
        <v>0</v>
      </c>
      <c r="P8" s="49">
        <v>0</v>
      </c>
      <c r="Q8" s="49">
        <v>0</v>
      </c>
      <c r="R8" s="48">
        <v>1</v>
      </c>
      <c r="S8" s="48">
        <v>0</v>
      </c>
      <c r="T8" s="48">
        <v>6</v>
      </c>
      <c r="U8" s="48">
        <v>5</v>
      </c>
      <c r="V8" s="48">
        <v>2</v>
      </c>
      <c r="W8" s="49">
        <v>1.388889</v>
      </c>
      <c r="X8" s="49">
        <v>0.16666666666666666</v>
      </c>
      <c r="Y8" s="78" t="s">
        <v>353</v>
      </c>
      <c r="Z8" s="78" t="s">
        <v>371</v>
      </c>
      <c r="AA8" s="78" t="s">
        <v>377</v>
      </c>
      <c r="AB8" s="84" t="s">
        <v>1411</v>
      </c>
      <c r="AC8" s="84" t="s">
        <v>1458</v>
      </c>
      <c r="AD8" s="84"/>
      <c r="AE8" s="84" t="s">
        <v>1485</v>
      </c>
      <c r="AF8" s="84" t="s">
        <v>1501</v>
      </c>
      <c r="AG8" s="116">
        <v>0</v>
      </c>
      <c r="AH8" s="120">
        <v>0</v>
      </c>
      <c r="AI8" s="116">
        <v>0</v>
      </c>
      <c r="AJ8" s="120">
        <v>0</v>
      </c>
      <c r="AK8" s="116">
        <v>0</v>
      </c>
      <c r="AL8" s="120">
        <v>0</v>
      </c>
      <c r="AM8" s="116">
        <v>64</v>
      </c>
      <c r="AN8" s="120">
        <v>100</v>
      </c>
      <c r="AO8" s="116">
        <v>64</v>
      </c>
    </row>
    <row r="9" spans="1:41" ht="15">
      <c r="A9" s="87" t="s">
        <v>1292</v>
      </c>
      <c r="B9" s="65" t="s">
        <v>1300</v>
      </c>
      <c r="C9" s="65" t="s">
        <v>56</v>
      </c>
      <c r="D9" s="109"/>
      <c r="E9" s="108"/>
      <c r="F9" s="110" t="s">
        <v>1292</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c r="Z9" s="78"/>
      <c r="AA9" s="78"/>
      <c r="AB9" s="84" t="s">
        <v>552</v>
      </c>
      <c r="AC9" s="84" t="s">
        <v>552</v>
      </c>
      <c r="AD9" s="84" t="s">
        <v>292</v>
      </c>
      <c r="AE9" s="84"/>
      <c r="AF9" s="84" t="s">
        <v>1502</v>
      </c>
      <c r="AG9" s="116">
        <v>1</v>
      </c>
      <c r="AH9" s="120">
        <v>5</v>
      </c>
      <c r="AI9" s="116">
        <v>0</v>
      </c>
      <c r="AJ9" s="120">
        <v>0</v>
      </c>
      <c r="AK9" s="116">
        <v>0</v>
      </c>
      <c r="AL9" s="120">
        <v>0</v>
      </c>
      <c r="AM9" s="116">
        <v>19</v>
      </c>
      <c r="AN9" s="120">
        <v>95</v>
      </c>
      <c r="AO9" s="116">
        <v>20</v>
      </c>
    </row>
    <row r="10" spans="1:41" ht="14.25" customHeight="1">
      <c r="A10" s="87" t="s">
        <v>1293</v>
      </c>
      <c r="B10" s="65" t="s">
        <v>1301</v>
      </c>
      <c r="C10" s="65" t="s">
        <v>56</v>
      </c>
      <c r="D10" s="109"/>
      <c r="E10" s="108"/>
      <c r="F10" s="110" t="s">
        <v>1293</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355</v>
      </c>
      <c r="Z10" s="78" t="s">
        <v>372</v>
      </c>
      <c r="AA10" s="78" t="s">
        <v>385</v>
      </c>
      <c r="AB10" s="84" t="s">
        <v>552</v>
      </c>
      <c r="AC10" s="84" t="s">
        <v>552</v>
      </c>
      <c r="AD10" s="84" t="s">
        <v>240</v>
      </c>
      <c r="AE10" s="84"/>
      <c r="AF10" s="84" t="s">
        <v>1503</v>
      </c>
      <c r="AG10" s="116">
        <v>1</v>
      </c>
      <c r="AH10" s="120">
        <v>2.127659574468085</v>
      </c>
      <c r="AI10" s="116">
        <v>0</v>
      </c>
      <c r="AJ10" s="120">
        <v>0</v>
      </c>
      <c r="AK10" s="116">
        <v>0</v>
      </c>
      <c r="AL10" s="120">
        <v>0</v>
      </c>
      <c r="AM10" s="116">
        <v>46</v>
      </c>
      <c r="AN10" s="120">
        <v>97.87234042553192</v>
      </c>
      <c r="AO10" s="116">
        <v>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1286</v>
      </c>
      <c r="B2" s="84" t="s">
        <v>226</v>
      </c>
      <c r="C2" s="78">
        <f>VLOOKUP(GroupVertices[[#This Row],[Vertex]],Vertices[],MATCH("ID",Vertices[[#Headers],[Vertex]:[Vertex Content Word Count]],0),FALSE)</f>
        <v>15</v>
      </c>
    </row>
    <row r="3" spans="1:3" ht="15">
      <c r="A3" s="78" t="s">
        <v>1286</v>
      </c>
      <c r="B3" s="84" t="s">
        <v>290</v>
      </c>
      <c r="C3" s="78">
        <f>VLOOKUP(GroupVertices[[#This Row],[Vertex]],Vertices[],MATCH("ID",Vertices[[#Headers],[Vertex]:[Vertex Content Word Count]],0),FALSE)</f>
        <v>78</v>
      </c>
    </row>
    <row r="4" spans="1:3" ht="15">
      <c r="A4" s="78" t="s">
        <v>1286</v>
      </c>
      <c r="B4" s="84" t="s">
        <v>284</v>
      </c>
      <c r="C4" s="78">
        <f>VLOOKUP(GroupVertices[[#This Row],[Vertex]],Vertices[],MATCH("ID",Vertices[[#Headers],[Vertex]:[Vertex Content Word Count]],0),FALSE)</f>
        <v>65</v>
      </c>
    </row>
    <row r="5" spans="1:3" ht="15">
      <c r="A5" s="78" t="s">
        <v>1286</v>
      </c>
      <c r="B5" s="84" t="s">
        <v>283</v>
      </c>
      <c r="C5" s="78">
        <f>VLOOKUP(GroupVertices[[#This Row],[Vertex]],Vertices[],MATCH("ID",Vertices[[#Headers],[Vertex]:[Vertex Content Word Count]],0),FALSE)</f>
        <v>64</v>
      </c>
    </row>
    <row r="6" spans="1:3" ht="15">
      <c r="A6" s="78" t="s">
        <v>1286</v>
      </c>
      <c r="B6" s="84" t="s">
        <v>282</v>
      </c>
      <c r="C6" s="78">
        <f>VLOOKUP(GroupVertices[[#This Row],[Vertex]],Vertices[],MATCH("ID",Vertices[[#Headers],[Vertex]:[Vertex Content Word Count]],0),FALSE)</f>
        <v>63</v>
      </c>
    </row>
    <row r="7" spans="1:3" ht="15">
      <c r="A7" s="78" t="s">
        <v>1286</v>
      </c>
      <c r="B7" s="84" t="s">
        <v>281</v>
      </c>
      <c r="C7" s="78">
        <f>VLOOKUP(GroupVertices[[#This Row],[Vertex]],Vertices[],MATCH("ID",Vertices[[#Headers],[Vertex]:[Vertex Content Word Count]],0),FALSE)</f>
        <v>62</v>
      </c>
    </row>
    <row r="8" spans="1:3" ht="15">
      <c r="A8" s="78" t="s">
        <v>1286</v>
      </c>
      <c r="B8" s="84" t="s">
        <v>280</v>
      </c>
      <c r="C8" s="78">
        <f>VLOOKUP(GroupVertices[[#This Row],[Vertex]],Vertices[],MATCH("ID",Vertices[[#Headers],[Vertex]:[Vertex Content Word Count]],0),FALSE)</f>
        <v>61</v>
      </c>
    </row>
    <row r="9" spans="1:3" ht="15">
      <c r="A9" s="78" t="s">
        <v>1286</v>
      </c>
      <c r="B9" s="84" t="s">
        <v>279</v>
      </c>
      <c r="C9" s="78">
        <f>VLOOKUP(GroupVertices[[#This Row],[Vertex]],Vertices[],MATCH("ID",Vertices[[#Headers],[Vertex]:[Vertex Content Word Count]],0),FALSE)</f>
        <v>60</v>
      </c>
    </row>
    <row r="10" spans="1:3" ht="15">
      <c r="A10" s="78" t="s">
        <v>1286</v>
      </c>
      <c r="B10" s="84" t="s">
        <v>278</v>
      </c>
      <c r="C10" s="78">
        <f>VLOOKUP(GroupVertices[[#This Row],[Vertex]],Vertices[],MATCH("ID",Vertices[[#Headers],[Vertex]:[Vertex Content Word Count]],0),FALSE)</f>
        <v>59</v>
      </c>
    </row>
    <row r="11" spans="1:3" ht="15">
      <c r="A11" s="78" t="s">
        <v>1286</v>
      </c>
      <c r="B11" s="84" t="s">
        <v>277</v>
      </c>
      <c r="C11" s="78">
        <f>VLOOKUP(GroupVertices[[#This Row],[Vertex]],Vertices[],MATCH("ID",Vertices[[#Headers],[Vertex]:[Vertex Content Word Count]],0),FALSE)</f>
        <v>58</v>
      </c>
    </row>
    <row r="12" spans="1:3" ht="15">
      <c r="A12" s="78" t="s">
        <v>1286</v>
      </c>
      <c r="B12" s="84" t="s">
        <v>276</v>
      </c>
      <c r="C12" s="78">
        <f>VLOOKUP(GroupVertices[[#This Row],[Vertex]],Vertices[],MATCH("ID",Vertices[[#Headers],[Vertex]:[Vertex Content Word Count]],0),FALSE)</f>
        <v>57</v>
      </c>
    </row>
    <row r="13" spans="1:3" ht="15">
      <c r="A13" s="78" t="s">
        <v>1286</v>
      </c>
      <c r="B13" s="84" t="s">
        <v>275</v>
      </c>
      <c r="C13" s="78">
        <f>VLOOKUP(GroupVertices[[#This Row],[Vertex]],Vertices[],MATCH("ID",Vertices[[#Headers],[Vertex]:[Vertex Content Word Count]],0),FALSE)</f>
        <v>56</v>
      </c>
    </row>
    <row r="14" spans="1:3" ht="15">
      <c r="A14" s="78" t="s">
        <v>1286</v>
      </c>
      <c r="B14" s="84" t="s">
        <v>274</v>
      </c>
      <c r="C14" s="78">
        <f>VLOOKUP(GroupVertices[[#This Row],[Vertex]],Vertices[],MATCH("ID",Vertices[[#Headers],[Vertex]:[Vertex Content Word Count]],0),FALSE)</f>
        <v>55</v>
      </c>
    </row>
    <row r="15" spans="1:3" ht="15">
      <c r="A15" s="78" t="s">
        <v>1286</v>
      </c>
      <c r="B15" s="84" t="s">
        <v>273</v>
      </c>
      <c r="C15" s="78">
        <f>VLOOKUP(GroupVertices[[#This Row],[Vertex]],Vertices[],MATCH("ID",Vertices[[#Headers],[Vertex]:[Vertex Content Word Count]],0),FALSE)</f>
        <v>54</v>
      </c>
    </row>
    <row r="16" spans="1:3" ht="15">
      <c r="A16" s="78" t="s">
        <v>1286</v>
      </c>
      <c r="B16" s="84" t="s">
        <v>272</v>
      </c>
      <c r="C16" s="78">
        <f>VLOOKUP(GroupVertices[[#This Row],[Vertex]],Vertices[],MATCH("ID",Vertices[[#Headers],[Vertex]:[Vertex Content Word Count]],0),FALSE)</f>
        <v>53</v>
      </c>
    </row>
    <row r="17" spans="1:3" ht="15">
      <c r="A17" s="78" t="s">
        <v>1286</v>
      </c>
      <c r="B17" s="84" t="s">
        <v>271</v>
      </c>
      <c r="C17" s="78">
        <f>VLOOKUP(GroupVertices[[#This Row],[Vertex]],Vertices[],MATCH("ID",Vertices[[#Headers],[Vertex]:[Vertex Content Word Count]],0),FALSE)</f>
        <v>52</v>
      </c>
    </row>
    <row r="18" spans="1:3" ht="15">
      <c r="A18" s="78" t="s">
        <v>1286</v>
      </c>
      <c r="B18" s="84" t="s">
        <v>270</v>
      </c>
      <c r="C18" s="78">
        <f>VLOOKUP(GroupVertices[[#This Row],[Vertex]],Vertices[],MATCH("ID",Vertices[[#Headers],[Vertex]:[Vertex Content Word Count]],0),FALSE)</f>
        <v>51</v>
      </c>
    </row>
    <row r="19" spans="1:3" ht="15">
      <c r="A19" s="78" t="s">
        <v>1286</v>
      </c>
      <c r="B19" s="84" t="s">
        <v>269</v>
      </c>
      <c r="C19" s="78">
        <f>VLOOKUP(GroupVertices[[#This Row],[Vertex]],Vertices[],MATCH("ID",Vertices[[#Headers],[Vertex]:[Vertex Content Word Count]],0),FALSE)</f>
        <v>50</v>
      </c>
    </row>
    <row r="20" spans="1:3" ht="15">
      <c r="A20" s="78" t="s">
        <v>1286</v>
      </c>
      <c r="B20" s="84" t="s">
        <v>268</v>
      </c>
      <c r="C20" s="78">
        <f>VLOOKUP(GroupVertices[[#This Row],[Vertex]],Vertices[],MATCH("ID",Vertices[[#Headers],[Vertex]:[Vertex Content Word Count]],0),FALSE)</f>
        <v>49</v>
      </c>
    </row>
    <row r="21" spans="1:3" ht="15">
      <c r="A21" s="78" t="s">
        <v>1286</v>
      </c>
      <c r="B21" s="84" t="s">
        <v>267</v>
      </c>
      <c r="C21" s="78">
        <f>VLOOKUP(GroupVertices[[#This Row],[Vertex]],Vertices[],MATCH("ID",Vertices[[#Headers],[Vertex]:[Vertex Content Word Count]],0),FALSE)</f>
        <v>48</v>
      </c>
    </row>
    <row r="22" spans="1:3" ht="15">
      <c r="A22" s="78" t="s">
        <v>1286</v>
      </c>
      <c r="B22" s="84" t="s">
        <v>266</v>
      </c>
      <c r="C22" s="78">
        <f>VLOOKUP(GroupVertices[[#This Row],[Vertex]],Vertices[],MATCH("ID",Vertices[[#Headers],[Vertex]:[Vertex Content Word Count]],0),FALSE)</f>
        <v>47</v>
      </c>
    </row>
    <row r="23" spans="1:3" ht="15">
      <c r="A23" s="78" t="s">
        <v>1286</v>
      </c>
      <c r="B23" s="84" t="s">
        <v>265</v>
      </c>
      <c r="C23" s="78">
        <f>VLOOKUP(GroupVertices[[#This Row],[Vertex]],Vertices[],MATCH("ID",Vertices[[#Headers],[Vertex]:[Vertex Content Word Count]],0),FALSE)</f>
        <v>46</v>
      </c>
    </row>
    <row r="24" spans="1:3" ht="15">
      <c r="A24" s="78" t="s">
        <v>1286</v>
      </c>
      <c r="B24" s="84" t="s">
        <v>264</v>
      </c>
      <c r="C24" s="78">
        <f>VLOOKUP(GroupVertices[[#This Row],[Vertex]],Vertices[],MATCH("ID",Vertices[[#Headers],[Vertex]:[Vertex Content Word Count]],0),FALSE)</f>
        <v>45</v>
      </c>
    </row>
    <row r="25" spans="1:3" ht="15">
      <c r="A25" s="78" t="s">
        <v>1286</v>
      </c>
      <c r="B25" s="84" t="s">
        <v>263</v>
      </c>
      <c r="C25" s="78">
        <f>VLOOKUP(GroupVertices[[#This Row],[Vertex]],Vertices[],MATCH("ID",Vertices[[#Headers],[Vertex]:[Vertex Content Word Count]],0),FALSE)</f>
        <v>44</v>
      </c>
    </row>
    <row r="26" spans="1:3" ht="15">
      <c r="A26" s="78" t="s">
        <v>1286</v>
      </c>
      <c r="B26" s="84" t="s">
        <v>262</v>
      </c>
      <c r="C26" s="78">
        <f>VLOOKUP(GroupVertices[[#This Row],[Vertex]],Vertices[],MATCH("ID",Vertices[[#Headers],[Vertex]:[Vertex Content Word Count]],0),FALSE)</f>
        <v>43</v>
      </c>
    </row>
    <row r="27" spans="1:3" ht="15">
      <c r="A27" s="78" t="s">
        <v>1286</v>
      </c>
      <c r="B27" s="84" t="s">
        <v>261</v>
      </c>
      <c r="C27" s="78">
        <f>VLOOKUP(GroupVertices[[#This Row],[Vertex]],Vertices[],MATCH("ID",Vertices[[#Headers],[Vertex]:[Vertex Content Word Count]],0),FALSE)</f>
        <v>42</v>
      </c>
    </row>
    <row r="28" spans="1:3" ht="15">
      <c r="A28" s="78" t="s">
        <v>1286</v>
      </c>
      <c r="B28" s="84" t="s">
        <v>260</v>
      </c>
      <c r="C28" s="78">
        <f>VLOOKUP(GroupVertices[[#This Row],[Vertex]],Vertices[],MATCH("ID",Vertices[[#Headers],[Vertex]:[Vertex Content Word Count]],0),FALSE)</f>
        <v>41</v>
      </c>
    </row>
    <row r="29" spans="1:3" ht="15">
      <c r="A29" s="78" t="s">
        <v>1286</v>
      </c>
      <c r="B29" s="84" t="s">
        <v>259</v>
      </c>
      <c r="C29" s="78">
        <f>VLOOKUP(GroupVertices[[#This Row],[Vertex]],Vertices[],MATCH("ID",Vertices[[#Headers],[Vertex]:[Vertex Content Word Count]],0),FALSE)</f>
        <v>40</v>
      </c>
    </row>
    <row r="30" spans="1:3" ht="15">
      <c r="A30" s="78" t="s">
        <v>1286</v>
      </c>
      <c r="B30" s="84" t="s">
        <v>258</v>
      </c>
      <c r="C30" s="78">
        <f>VLOOKUP(GroupVertices[[#This Row],[Vertex]],Vertices[],MATCH("ID",Vertices[[#Headers],[Vertex]:[Vertex Content Word Count]],0),FALSE)</f>
        <v>39</v>
      </c>
    </row>
    <row r="31" spans="1:3" ht="15">
      <c r="A31" s="78" t="s">
        <v>1286</v>
      </c>
      <c r="B31" s="84" t="s">
        <v>257</v>
      </c>
      <c r="C31" s="78">
        <f>VLOOKUP(GroupVertices[[#This Row],[Vertex]],Vertices[],MATCH("ID",Vertices[[#Headers],[Vertex]:[Vertex Content Word Count]],0),FALSE)</f>
        <v>38</v>
      </c>
    </row>
    <row r="32" spans="1:3" ht="15">
      <c r="A32" s="78" t="s">
        <v>1286</v>
      </c>
      <c r="B32" s="84" t="s">
        <v>256</v>
      </c>
      <c r="C32" s="78">
        <f>VLOOKUP(GroupVertices[[#This Row],[Vertex]],Vertices[],MATCH("ID",Vertices[[#Headers],[Vertex]:[Vertex Content Word Count]],0),FALSE)</f>
        <v>37</v>
      </c>
    </row>
    <row r="33" spans="1:3" ht="15">
      <c r="A33" s="78" t="s">
        <v>1286</v>
      </c>
      <c r="B33" s="84" t="s">
        <v>255</v>
      </c>
      <c r="C33" s="78">
        <f>VLOOKUP(GroupVertices[[#This Row],[Vertex]],Vertices[],MATCH("ID",Vertices[[#Headers],[Vertex]:[Vertex Content Word Count]],0),FALSE)</f>
        <v>36</v>
      </c>
    </row>
    <row r="34" spans="1:3" ht="15">
      <c r="A34" s="78" t="s">
        <v>1286</v>
      </c>
      <c r="B34" s="84" t="s">
        <v>254</v>
      </c>
      <c r="C34" s="78">
        <f>VLOOKUP(GroupVertices[[#This Row],[Vertex]],Vertices[],MATCH("ID",Vertices[[#Headers],[Vertex]:[Vertex Content Word Count]],0),FALSE)</f>
        <v>35</v>
      </c>
    </row>
    <row r="35" spans="1:3" ht="15">
      <c r="A35" s="78" t="s">
        <v>1286</v>
      </c>
      <c r="B35" s="84" t="s">
        <v>253</v>
      </c>
      <c r="C35" s="78">
        <f>VLOOKUP(GroupVertices[[#This Row],[Vertex]],Vertices[],MATCH("ID",Vertices[[#Headers],[Vertex]:[Vertex Content Word Count]],0),FALSE)</f>
        <v>34</v>
      </c>
    </row>
    <row r="36" spans="1:3" ht="15">
      <c r="A36" s="78" t="s">
        <v>1286</v>
      </c>
      <c r="B36" s="84" t="s">
        <v>252</v>
      </c>
      <c r="C36" s="78">
        <f>VLOOKUP(GroupVertices[[#This Row],[Vertex]],Vertices[],MATCH("ID",Vertices[[#Headers],[Vertex]:[Vertex Content Word Count]],0),FALSE)</f>
        <v>33</v>
      </c>
    </row>
    <row r="37" spans="1:3" ht="15">
      <c r="A37" s="78" t="s">
        <v>1286</v>
      </c>
      <c r="B37" s="84" t="s">
        <v>251</v>
      </c>
      <c r="C37" s="78">
        <f>VLOOKUP(GroupVertices[[#This Row],[Vertex]],Vertices[],MATCH("ID",Vertices[[#Headers],[Vertex]:[Vertex Content Word Count]],0),FALSE)</f>
        <v>32</v>
      </c>
    </row>
    <row r="38" spans="1:3" ht="15">
      <c r="A38" s="78" t="s">
        <v>1286</v>
      </c>
      <c r="B38" s="84" t="s">
        <v>250</v>
      </c>
      <c r="C38" s="78">
        <f>VLOOKUP(GroupVertices[[#This Row],[Vertex]],Vertices[],MATCH("ID",Vertices[[#Headers],[Vertex]:[Vertex Content Word Count]],0),FALSE)</f>
        <v>31</v>
      </c>
    </row>
    <row r="39" spans="1:3" ht="15">
      <c r="A39" s="78" t="s">
        <v>1286</v>
      </c>
      <c r="B39" s="84" t="s">
        <v>249</v>
      </c>
      <c r="C39" s="78">
        <f>VLOOKUP(GroupVertices[[#This Row],[Vertex]],Vertices[],MATCH("ID",Vertices[[#Headers],[Vertex]:[Vertex Content Word Count]],0),FALSE)</f>
        <v>30</v>
      </c>
    </row>
    <row r="40" spans="1:3" ht="15">
      <c r="A40" s="78" t="s">
        <v>1286</v>
      </c>
      <c r="B40" s="84" t="s">
        <v>248</v>
      </c>
      <c r="C40" s="78">
        <f>VLOOKUP(GroupVertices[[#This Row],[Vertex]],Vertices[],MATCH("ID",Vertices[[#Headers],[Vertex]:[Vertex Content Word Count]],0),FALSE)</f>
        <v>29</v>
      </c>
    </row>
    <row r="41" spans="1:3" ht="15">
      <c r="A41" s="78" t="s">
        <v>1286</v>
      </c>
      <c r="B41" s="84" t="s">
        <v>224</v>
      </c>
      <c r="C41" s="78">
        <f>VLOOKUP(GroupVertices[[#This Row],[Vertex]],Vertices[],MATCH("ID",Vertices[[#Headers],[Vertex]:[Vertex Content Word Count]],0),FALSE)</f>
        <v>20</v>
      </c>
    </row>
    <row r="42" spans="1:3" ht="15">
      <c r="A42" s="78" t="s">
        <v>1286</v>
      </c>
      <c r="B42" s="84" t="s">
        <v>222</v>
      </c>
      <c r="C42" s="78">
        <f>VLOOKUP(GroupVertices[[#This Row],[Vertex]],Vertices[],MATCH("ID",Vertices[[#Headers],[Vertex]:[Vertex Content Word Count]],0),FALSE)</f>
        <v>17</v>
      </c>
    </row>
    <row r="43" spans="1:3" ht="15">
      <c r="A43" s="78" t="s">
        <v>1287</v>
      </c>
      <c r="B43" s="84" t="s">
        <v>231</v>
      </c>
      <c r="C43" s="78">
        <f>VLOOKUP(GroupVertices[[#This Row],[Vertex]],Vertices[],MATCH("ID",Vertices[[#Headers],[Vertex]:[Vertex Content Word Count]],0),FALSE)</f>
        <v>77</v>
      </c>
    </row>
    <row r="44" spans="1:3" ht="15">
      <c r="A44" s="78" t="s">
        <v>1287</v>
      </c>
      <c r="B44" s="84" t="s">
        <v>300</v>
      </c>
      <c r="C44" s="78">
        <f>VLOOKUP(GroupVertices[[#This Row],[Vertex]],Vertices[],MATCH("ID",Vertices[[#Headers],[Vertex]:[Vertex Content Word Count]],0),FALSE)</f>
        <v>91</v>
      </c>
    </row>
    <row r="45" spans="1:3" ht="15">
      <c r="A45" s="78" t="s">
        <v>1287</v>
      </c>
      <c r="B45" s="84" t="s">
        <v>235</v>
      </c>
      <c r="C45" s="78">
        <f>VLOOKUP(GroupVertices[[#This Row],[Vertex]],Vertices[],MATCH("ID",Vertices[[#Headers],[Vertex]:[Vertex Content Word Count]],0),FALSE)</f>
        <v>84</v>
      </c>
    </row>
    <row r="46" spans="1:3" ht="15">
      <c r="A46" s="78" t="s">
        <v>1287</v>
      </c>
      <c r="B46" s="84" t="s">
        <v>299</v>
      </c>
      <c r="C46" s="78">
        <f>VLOOKUP(GroupVertices[[#This Row],[Vertex]],Vertices[],MATCH("ID",Vertices[[#Headers],[Vertex]:[Vertex Content Word Count]],0),FALSE)</f>
        <v>90</v>
      </c>
    </row>
    <row r="47" spans="1:3" ht="15">
      <c r="A47" s="78" t="s">
        <v>1287</v>
      </c>
      <c r="B47" s="84" t="s">
        <v>298</v>
      </c>
      <c r="C47" s="78">
        <f>VLOOKUP(GroupVertices[[#This Row],[Vertex]],Vertices[],MATCH("ID",Vertices[[#Headers],[Vertex]:[Vertex Content Word Count]],0),FALSE)</f>
        <v>89</v>
      </c>
    </row>
    <row r="48" spans="1:3" ht="15">
      <c r="A48" s="78" t="s">
        <v>1287</v>
      </c>
      <c r="B48" s="84" t="s">
        <v>297</v>
      </c>
      <c r="C48" s="78">
        <f>VLOOKUP(GroupVertices[[#This Row],[Vertex]],Vertices[],MATCH("ID",Vertices[[#Headers],[Vertex]:[Vertex Content Word Count]],0),FALSE)</f>
        <v>88</v>
      </c>
    </row>
    <row r="49" spans="1:3" ht="15">
      <c r="A49" s="78" t="s">
        <v>1287</v>
      </c>
      <c r="B49" s="84" t="s">
        <v>236</v>
      </c>
      <c r="C49" s="78">
        <f>VLOOKUP(GroupVertices[[#This Row],[Vertex]],Vertices[],MATCH("ID",Vertices[[#Headers],[Vertex]:[Vertex Content Word Count]],0),FALSE)</f>
        <v>71</v>
      </c>
    </row>
    <row r="50" spans="1:3" ht="15">
      <c r="A50" s="78" t="s">
        <v>1287</v>
      </c>
      <c r="B50" s="84" t="s">
        <v>296</v>
      </c>
      <c r="C50" s="78">
        <f>VLOOKUP(GroupVertices[[#This Row],[Vertex]],Vertices[],MATCH("ID",Vertices[[#Headers],[Vertex]:[Vertex Content Word Count]],0),FALSE)</f>
        <v>87</v>
      </c>
    </row>
    <row r="51" spans="1:3" ht="15">
      <c r="A51" s="78" t="s">
        <v>1287</v>
      </c>
      <c r="B51" s="84" t="s">
        <v>295</v>
      </c>
      <c r="C51" s="78">
        <f>VLOOKUP(GroupVertices[[#This Row],[Vertex]],Vertices[],MATCH("ID",Vertices[[#Headers],[Vertex]:[Vertex Content Word Count]],0),FALSE)</f>
        <v>86</v>
      </c>
    </row>
    <row r="52" spans="1:3" ht="15">
      <c r="A52" s="78" t="s">
        <v>1287</v>
      </c>
      <c r="B52" s="84" t="s">
        <v>294</v>
      </c>
      <c r="C52" s="78">
        <f>VLOOKUP(GroupVertices[[#This Row],[Vertex]],Vertices[],MATCH("ID",Vertices[[#Headers],[Vertex]:[Vertex Content Word Count]],0),FALSE)</f>
        <v>85</v>
      </c>
    </row>
    <row r="53" spans="1:3" ht="15">
      <c r="A53" s="78" t="s">
        <v>1287</v>
      </c>
      <c r="B53" s="84" t="s">
        <v>229</v>
      </c>
      <c r="C53" s="78">
        <f>VLOOKUP(GroupVertices[[#This Row],[Vertex]],Vertices[],MATCH("ID",Vertices[[#Headers],[Vertex]:[Vertex Content Word Count]],0),FALSE)</f>
        <v>79</v>
      </c>
    </row>
    <row r="54" spans="1:3" ht="15">
      <c r="A54" s="78" t="s">
        <v>1287</v>
      </c>
      <c r="B54" s="84" t="s">
        <v>293</v>
      </c>
      <c r="C54" s="78">
        <f>VLOOKUP(GroupVertices[[#This Row],[Vertex]],Vertices[],MATCH("ID",Vertices[[#Headers],[Vertex]:[Vertex Content Word Count]],0),FALSE)</f>
        <v>83</v>
      </c>
    </row>
    <row r="55" spans="1:3" ht="15">
      <c r="A55" s="78" t="s">
        <v>1287</v>
      </c>
      <c r="B55" s="84" t="s">
        <v>291</v>
      </c>
      <c r="C55" s="78">
        <f>VLOOKUP(GroupVertices[[#This Row],[Vertex]],Vertices[],MATCH("ID",Vertices[[#Headers],[Vertex]:[Vertex Content Word Count]],0),FALSE)</f>
        <v>80</v>
      </c>
    </row>
    <row r="56" spans="1:3" ht="15">
      <c r="A56" s="78" t="s">
        <v>1288</v>
      </c>
      <c r="B56" s="84" t="s">
        <v>287</v>
      </c>
      <c r="C56" s="78">
        <f>VLOOKUP(GroupVertices[[#This Row],[Vertex]],Vertices[],MATCH("ID",Vertices[[#Headers],[Vertex]:[Vertex Content Word Count]],0),FALSE)</f>
        <v>72</v>
      </c>
    </row>
    <row r="57" spans="1:3" ht="15">
      <c r="A57" s="78" t="s">
        <v>1288</v>
      </c>
      <c r="B57" s="84" t="s">
        <v>289</v>
      </c>
      <c r="C57" s="78">
        <f>VLOOKUP(GroupVertices[[#This Row],[Vertex]],Vertices[],MATCH("ID",Vertices[[#Headers],[Vertex]:[Vertex Content Word Count]],0),FALSE)</f>
        <v>75</v>
      </c>
    </row>
    <row r="58" spans="1:3" ht="15">
      <c r="A58" s="78" t="s">
        <v>1288</v>
      </c>
      <c r="B58" s="84" t="s">
        <v>288</v>
      </c>
      <c r="C58" s="78">
        <f>VLOOKUP(GroupVertices[[#This Row],[Vertex]],Vertices[],MATCH("ID",Vertices[[#Headers],[Vertex]:[Vertex Content Word Count]],0),FALSE)</f>
        <v>74</v>
      </c>
    </row>
    <row r="59" spans="1:3" ht="15">
      <c r="A59" s="78" t="s">
        <v>1288</v>
      </c>
      <c r="B59" s="84" t="s">
        <v>234</v>
      </c>
      <c r="C59" s="78">
        <f>VLOOKUP(GroupVertices[[#This Row],[Vertex]],Vertices[],MATCH("ID",Vertices[[#Headers],[Vertex]:[Vertex Content Word Count]],0),FALSE)</f>
        <v>76</v>
      </c>
    </row>
    <row r="60" spans="1:3" ht="15">
      <c r="A60" s="78" t="s">
        <v>1288</v>
      </c>
      <c r="B60" s="84" t="s">
        <v>227</v>
      </c>
      <c r="C60" s="78">
        <f>VLOOKUP(GroupVertices[[#This Row],[Vertex]],Vertices[],MATCH("ID",Vertices[[#Headers],[Vertex]:[Vertex Content Word Count]],0),FALSE)</f>
        <v>66</v>
      </c>
    </row>
    <row r="61" spans="1:3" ht="15">
      <c r="A61" s="78" t="s">
        <v>1288</v>
      </c>
      <c r="B61" s="84" t="s">
        <v>233</v>
      </c>
      <c r="C61" s="78">
        <f>VLOOKUP(GroupVertices[[#This Row],[Vertex]],Vertices[],MATCH("ID",Vertices[[#Headers],[Vertex]:[Vertex Content Word Count]],0),FALSE)</f>
        <v>73</v>
      </c>
    </row>
    <row r="62" spans="1:3" ht="15">
      <c r="A62" s="78" t="s">
        <v>1288</v>
      </c>
      <c r="B62" s="84" t="s">
        <v>232</v>
      </c>
      <c r="C62" s="78">
        <f>VLOOKUP(GroupVertices[[#This Row],[Vertex]],Vertices[],MATCH("ID",Vertices[[#Headers],[Vertex]:[Vertex Content Word Count]],0),FALSE)</f>
        <v>70</v>
      </c>
    </row>
    <row r="63" spans="1:3" ht="15">
      <c r="A63" s="78" t="s">
        <v>1288</v>
      </c>
      <c r="B63" s="84" t="s">
        <v>286</v>
      </c>
      <c r="C63" s="78">
        <f>VLOOKUP(GroupVertices[[#This Row],[Vertex]],Vertices[],MATCH("ID",Vertices[[#Headers],[Vertex]:[Vertex Content Word Count]],0),FALSE)</f>
        <v>69</v>
      </c>
    </row>
    <row r="64" spans="1:3" ht="15">
      <c r="A64" s="78" t="s">
        <v>1288</v>
      </c>
      <c r="B64" s="84" t="s">
        <v>228</v>
      </c>
      <c r="C64" s="78">
        <f>VLOOKUP(GroupVertices[[#This Row],[Vertex]],Vertices[],MATCH("ID",Vertices[[#Headers],[Vertex]:[Vertex Content Word Count]],0),FALSE)</f>
        <v>68</v>
      </c>
    </row>
    <row r="65" spans="1:3" ht="15">
      <c r="A65" s="78" t="s">
        <v>1288</v>
      </c>
      <c r="B65" s="84" t="s">
        <v>285</v>
      </c>
      <c r="C65" s="78">
        <f>VLOOKUP(GroupVertices[[#This Row],[Vertex]],Vertices[],MATCH("ID",Vertices[[#Headers],[Vertex]:[Vertex Content Word Count]],0),FALSE)</f>
        <v>67</v>
      </c>
    </row>
    <row r="66" spans="1:3" ht="15">
      <c r="A66" s="78" t="s">
        <v>1289</v>
      </c>
      <c r="B66" s="84" t="s">
        <v>225</v>
      </c>
      <c r="C66" s="78">
        <f>VLOOKUP(GroupVertices[[#This Row],[Vertex]],Vertices[],MATCH("ID",Vertices[[#Headers],[Vertex]:[Vertex Content Word Count]],0),FALSE)</f>
        <v>21</v>
      </c>
    </row>
    <row r="67" spans="1:3" ht="15">
      <c r="A67" s="78" t="s">
        <v>1289</v>
      </c>
      <c r="B67" s="84" t="s">
        <v>247</v>
      </c>
      <c r="C67" s="78">
        <f>VLOOKUP(GroupVertices[[#This Row],[Vertex]],Vertices[],MATCH("ID",Vertices[[#Headers],[Vertex]:[Vertex Content Word Count]],0),FALSE)</f>
        <v>28</v>
      </c>
    </row>
    <row r="68" spans="1:3" ht="15">
      <c r="A68" s="78" t="s">
        <v>1289</v>
      </c>
      <c r="B68" s="84" t="s">
        <v>246</v>
      </c>
      <c r="C68" s="78">
        <f>VLOOKUP(GroupVertices[[#This Row],[Vertex]],Vertices[],MATCH("ID",Vertices[[#Headers],[Vertex]:[Vertex Content Word Count]],0),FALSE)</f>
        <v>27</v>
      </c>
    </row>
    <row r="69" spans="1:3" ht="15">
      <c r="A69" s="78" t="s">
        <v>1289</v>
      </c>
      <c r="B69" s="84" t="s">
        <v>245</v>
      </c>
      <c r="C69" s="78">
        <f>VLOOKUP(GroupVertices[[#This Row],[Vertex]],Vertices[],MATCH("ID",Vertices[[#Headers],[Vertex]:[Vertex Content Word Count]],0),FALSE)</f>
        <v>26</v>
      </c>
    </row>
    <row r="70" spans="1:3" ht="15">
      <c r="A70" s="78" t="s">
        <v>1289</v>
      </c>
      <c r="B70" s="84" t="s">
        <v>244</v>
      </c>
      <c r="C70" s="78">
        <f>VLOOKUP(GroupVertices[[#This Row],[Vertex]],Vertices[],MATCH("ID",Vertices[[#Headers],[Vertex]:[Vertex Content Word Count]],0),FALSE)</f>
        <v>25</v>
      </c>
    </row>
    <row r="71" spans="1:3" ht="15">
      <c r="A71" s="78" t="s">
        <v>1289</v>
      </c>
      <c r="B71" s="84" t="s">
        <v>243</v>
      </c>
      <c r="C71" s="78">
        <f>VLOOKUP(GroupVertices[[#This Row],[Vertex]],Vertices[],MATCH("ID",Vertices[[#Headers],[Vertex]:[Vertex Content Word Count]],0),FALSE)</f>
        <v>24</v>
      </c>
    </row>
    <row r="72" spans="1:3" ht="15">
      <c r="A72" s="78" t="s">
        <v>1289</v>
      </c>
      <c r="B72" s="84" t="s">
        <v>242</v>
      </c>
      <c r="C72" s="78">
        <f>VLOOKUP(GroupVertices[[#This Row],[Vertex]],Vertices[],MATCH("ID",Vertices[[#Headers],[Vertex]:[Vertex Content Word Count]],0),FALSE)</f>
        <v>23</v>
      </c>
    </row>
    <row r="73" spans="1:3" ht="15">
      <c r="A73" s="78" t="s">
        <v>1289</v>
      </c>
      <c r="B73" s="84" t="s">
        <v>241</v>
      </c>
      <c r="C73" s="78">
        <f>VLOOKUP(GroupVertices[[#This Row],[Vertex]],Vertices[],MATCH("ID",Vertices[[#Headers],[Vertex]:[Vertex Content Word Count]],0),FALSE)</f>
        <v>22</v>
      </c>
    </row>
    <row r="74" spans="1:3" ht="15">
      <c r="A74" s="78" t="s">
        <v>1290</v>
      </c>
      <c r="B74" s="84" t="s">
        <v>212</v>
      </c>
      <c r="C74" s="78">
        <f>VLOOKUP(GroupVertices[[#This Row],[Vertex]],Vertices[],MATCH("ID",Vertices[[#Headers],[Vertex]:[Vertex Content Word Count]],0),FALSE)</f>
        <v>3</v>
      </c>
    </row>
    <row r="75" spans="1:3" ht="15">
      <c r="A75" s="78" t="s">
        <v>1290</v>
      </c>
      <c r="B75" s="84" t="s">
        <v>213</v>
      </c>
      <c r="C75" s="78">
        <f>VLOOKUP(GroupVertices[[#This Row],[Vertex]],Vertices[],MATCH("ID",Vertices[[#Headers],[Vertex]:[Vertex Content Word Count]],0),FALSE)</f>
        <v>4</v>
      </c>
    </row>
    <row r="76" spans="1:3" ht="15">
      <c r="A76" s="78" t="s">
        <v>1290</v>
      </c>
      <c r="B76" s="84" t="s">
        <v>214</v>
      </c>
      <c r="C76" s="78">
        <f>VLOOKUP(GroupVertices[[#This Row],[Vertex]],Vertices[],MATCH("ID",Vertices[[#Headers],[Vertex]:[Vertex Content Word Count]],0),FALSE)</f>
        <v>5</v>
      </c>
    </row>
    <row r="77" spans="1:3" ht="15">
      <c r="A77" s="78" t="s">
        <v>1290</v>
      </c>
      <c r="B77" s="84" t="s">
        <v>215</v>
      </c>
      <c r="C77" s="78">
        <f>VLOOKUP(GroupVertices[[#This Row],[Vertex]],Vertices[],MATCH("ID",Vertices[[#Headers],[Vertex]:[Vertex Content Word Count]],0),FALSE)</f>
        <v>6</v>
      </c>
    </row>
    <row r="78" spans="1:3" ht="15">
      <c r="A78" s="78" t="s">
        <v>1290</v>
      </c>
      <c r="B78" s="84" t="s">
        <v>216</v>
      </c>
      <c r="C78" s="78">
        <f>VLOOKUP(GroupVertices[[#This Row],[Vertex]],Vertices[],MATCH("ID",Vertices[[#Headers],[Vertex]:[Vertex Content Word Count]],0),FALSE)</f>
        <v>7</v>
      </c>
    </row>
    <row r="79" spans="1:3" ht="15">
      <c r="A79" s="78" t="s">
        <v>1290</v>
      </c>
      <c r="B79" s="84" t="s">
        <v>217</v>
      </c>
      <c r="C79" s="78">
        <f>VLOOKUP(GroupVertices[[#This Row],[Vertex]],Vertices[],MATCH("ID",Vertices[[#Headers],[Vertex]:[Vertex Content Word Count]],0),FALSE)</f>
        <v>8</v>
      </c>
    </row>
    <row r="80" spans="1:3" ht="15">
      <c r="A80" s="78" t="s">
        <v>1290</v>
      </c>
      <c r="B80" s="84" t="s">
        <v>218</v>
      </c>
      <c r="C80" s="78">
        <f>VLOOKUP(GroupVertices[[#This Row],[Vertex]],Vertices[],MATCH("ID",Vertices[[#Headers],[Vertex]:[Vertex Content Word Count]],0),FALSE)</f>
        <v>9</v>
      </c>
    </row>
    <row r="81" spans="1:3" ht="15">
      <c r="A81" s="78" t="s">
        <v>1291</v>
      </c>
      <c r="B81" s="84" t="s">
        <v>221</v>
      </c>
      <c r="C81" s="78">
        <f>VLOOKUP(GroupVertices[[#This Row],[Vertex]],Vertices[],MATCH("ID",Vertices[[#Headers],[Vertex]:[Vertex Content Word Count]],0),FALSE)</f>
        <v>16</v>
      </c>
    </row>
    <row r="82" spans="1:3" ht="15">
      <c r="A82" s="78" t="s">
        <v>1291</v>
      </c>
      <c r="B82" s="84" t="s">
        <v>219</v>
      </c>
      <c r="C82" s="78">
        <f>VLOOKUP(GroupVertices[[#This Row],[Vertex]],Vertices[],MATCH("ID",Vertices[[#Headers],[Vertex]:[Vertex Content Word Count]],0),FALSE)</f>
        <v>10</v>
      </c>
    </row>
    <row r="83" spans="1:3" ht="15">
      <c r="A83" s="78" t="s">
        <v>1291</v>
      </c>
      <c r="B83" s="84" t="s">
        <v>220</v>
      </c>
      <c r="C83" s="78">
        <f>VLOOKUP(GroupVertices[[#This Row],[Vertex]],Vertices[],MATCH("ID",Vertices[[#Headers],[Vertex]:[Vertex Content Word Count]],0),FALSE)</f>
        <v>14</v>
      </c>
    </row>
    <row r="84" spans="1:3" ht="15">
      <c r="A84" s="78" t="s">
        <v>1291</v>
      </c>
      <c r="B84" s="84" t="s">
        <v>239</v>
      </c>
      <c r="C84" s="78">
        <f>VLOOKUP(GroupVertices[[#This Row],[Vertex]],Vertices[],MATCH("ID",Vertices[[#Headers],[Vertex]:[Vertex Content Word Count]],0),FALSE)</f>
        <v>13</v>
      </c>
    </row>
    <row r="85" spans="1:3" ht="15">
      <c r="A85" s="78" t="s">
        <v>1291</v>
      </c>
      <c r="B85" s="84" t="s">
        <v>238</v>
      </c>
      <c r="C85" s="78">
        <f>VLOOKUP(GroupVertices[[#This Row],[Vertex]],Vertices[],MATCH("ID",Vertices[[#Headers],[Vertex]:[Vertex Content Word Count]],0),FALSE)</f>
        <v>12</v>
      </c>
    </row>
    <row r="86" spans="1:3" ht="15">
      <c r="A86" s="78" t="s">
        <v>1291</v>
      </c>
      <c r="B86" s="84" t="s">
        <v>237</v>
      </c>
      <c r="C86" s="78">
        <f>VLOOKUP(GroupVertices[[#This Row],[Vertex]],Vertices[],MATCH("ID",Vertices[[#Headers],[Vertex]:[Vertex Content Word Count]],0),FALSE)</f>
        <v>11</v>
      </c>
    </row>
    <row r="87" spans="1:3" ht="15">
      <c r="A87" s="78" t="s">
        <v>1292</v>
      </c>
      <c r="B87" s="84" t="s">
        <v>230</v>
      </c>
      <c r="C87" s="78">
        <f>VLOOKUP(GroupVertices[[#This Row],[Vertex]],Vertices[],MATCH("ID",Vertices[[#Headers],[Vertex]:[Vertex Content Word Count]],0),FALSE)</f>
        <v>81</v>
      </c>
    </row>
    <row r="88" spans="1:3" ht="15">
      <c r="A88" s="78" t="s">
        <v>1292</v>
      </c>
      <c r="B88" s="84" t="s">
        <v>292</v>
      </c>
      <c r="C88" s="78">
        <f>VLOOKUP(GroupVertices[[#This Row],[Vertex]],Vertices[],MATCH("ID",Vertices[[#Headers],[Vertex]:[Vertex Content Word Count]],0),FALSE)</f>
        <v>82</v>
      </c>
    </row>
    <row r="89" spans="1:3" ht="15">
      <c r="A89" s="78" t="s">
        <v>1293</v>
      </c>
      <c r="B89" s="84" t="s">
        <v>223</v>
      </c>
      <c r="C89" s="78">
        <f>VLOOKUP(GroupVertices[[#This Row],[Vertex]],Vertices[],MATCH("ID",Vertices[[#Headers],[Vertex]:[Vertex Content Word Count]],0),FALSE)</f>
        <v>18</v>
      </c>
    </row>
    <row r="90" spans="1:3" ht="15">
      <c r="A90" s="78" t="s">
        <v>1293</v>
      </c>
      <c r="B90" s="84" t="s">
        <v>240</v>
      </c>
      <c r="C90"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1677</v>
      </c>
      <c r="B2" s="34" t="s">
        <v>1247</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78</v>
      </c>
      <c r="J2" s="37">
        <f>MIN(Vertices[Betweenness Centrality])</f>
        <v>0</v>
      </c>
      <c r="K2" s="38">
        <f>COUNTIF(Vertices[Betweenness Centrality],"&gt;= "&amp;J2)-COUNTIF(Vertices[Betweenness Centrality],"&gt;="&amp;J3)</f>
        <v>82</v>
      </c>
      <c r="L2" s="37">
        <f>MIN(Vertices[Closeness Centrality])</f>
        <v>0</v>
      </c>
      <c r="M2" s="38">
        <f>COUNTIF(Vertices[Closeness Centrality],"&gt;= "&amp;L2)-COUNTIF(Vertices[Closeness Centrality],"&gt;="&amp;L3)</f>
        <v>87</v>
      </c>
      <c r="N2" s="37">
        <f>MIN(Vertices[Eigenvector Centrality])</f>
        <v>0</v>
      </c>
      <c r="O2" s="38">
        <f>COUNTIF(Vertices[Eigenvector Centrality],"&gt;= "&amp;N2)-COUNTIF(Vertices[Eigenvector Centrality],"&gt;="&amp;N3)</f>
        <v>22</v>
      </c>
      <c r="P2" s="37">
        <f>MIN(Vertices[PageRank])</f>
        <v>0.342739</v>
      </c>
      <c r="Q2" s="38">
        <f>COUNTIF(Vertices[PageRank],"&gt;= "&amp;P2)-COUNTIF(Vertices[PageRank],"&gt;="&amp;P3)</f>
        <v>57</v>
      </c>
      <c r="R2" s="37">
        <f>MIN(Vertices[Clustering Coefficient])</f>
        <v>0</v>
      </c>
      <c r="S2" s="43">
        <f>COUNTIF(Vertices[Clustering Coefficient],"&gt;= "&amp;R2)-COUNTIF(Vertices[Clustering Coefficient],"&gt;="&amp;R3)</f>
        <v>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1.0363636363636364</v>
      </c>
      <c r="I3" s="40">
        <f>COUNTIF(Vertices[Out-Degree],"&gt;= "&amp;H3)-COUNTIF(Vertices[Out-Degree],"&gt;="&amp;H4)</f>
        <v>2</v>
      </c>
      <c r="J3" s="39">
        <f aca="true" t="shared" si="4" ref="J3:J26">J2+($J$57-$J$2)/BinDivisor</f>
        <v>103.49785123636363</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0.0016227454545454545</v>
      </c>
      <c r="O3" s="40">
        <f>COUNTIF(Vertices[Eigenvector Centrality],"&gt;= "&amp;N3)-COUNTIF(Vertices[Eigenvector Centrality],"&gt;="&amp;N4)</f>
        <v>1</v>
      </c>
      <c r="P3" s="39">
        <f aca="true" t="shared" si="7" ref="P3:P26">P2+($P$57-$P$2)/BinDivisor</f>
        <v>0.6886120545454545</v>
      </c>
      <c r="Q3" s="40">
        <f>COUNTIF(Vertices[PageRank],"&gt;= "&amp;P3)-COUNTIF(Vertices[PageRank],"&gt;="&amp;P4)</f>
        <v>18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89</v>
      </c>
      <c r="D4" s="32">
        <f t="shared" si="1"/>
        <v>0</v>
      </c>
      <c r="E4" s="3">
        <f>COUNTIF(Vertices[Degree],"&gt;= "&amp;D4)-COUNTIF(Vertices[Degree],"&gt;="&amp;D5)</f>
        <v>0</v>
      </c>
      <c r="F4" s="37">
        <f t="shared" si="2"/>
        <v>0.4727272727272727</v>
      </c>
      <c r="G4" s="38">
        <f>COUNTIF(Vertices[In-Degree],"&gt;= "&amp;F4)-COUNTIF(Vertices[In-Degree],"&gt;="&amp;F5)</f>
        <v>0</v>
      </c>
      <c r="H4" s="37">
        <f t="shared" si="3"/>
        <v>2.0727272727272728</v>
      </c>
      <c r="I4" s="38">
        <f>COUNTIF(Vertices[Out-Degree],"&gt;= "&amp;H4)-COUNTIF(Vertices[Out-Degree],"&gt;="&amp;H5)</f>
        <v>0</v>
      </c>
      <c r="J4" s="37">
        <f t="shared" si="4"/>
        <v>206.99570247272726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0.003245490909090909</v>
      </c>
      <c r="O4" s="38">
        <f>COUNTIF(Vertices[Eigenvector Centrality],"&gt;= "&amp;N4)-COUNTIF(Vertices[Eigenvector Centrality],"&gt;="&amp;N5)</f>
        <v>0</v>
      </c>
      <c r="P4" s="37">
        <f t="shared" si="7"/>
        <v>1.0344851090909088</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0.7090909090909091</v>
      </c>
      <c r="G5" s="40">
        <f>COUNTIF(Vertices[In-Degree],"&gt;= "&amp;F5)-COUNTIF(Vertices[In-Degree],"&gt;="&amp;F6)</f>
        <v>0</v>
      </c>
      <c r="H5" s="39">
        <f t="shared" si="3"/>
        <v>3.1090909090909093</v>
      </c>
      <c r="I5" s="40">
        <f>COUNTIF(Vertices[Out-Degree],"&gt;= "&amp;H5)-COUNTIF(Vertices[Out-Degree],"&gt;="&amp;H6)</f>
        <v>1</v>
      </c>
      <c r="J5" s="39">
        <f t="shared" si="4"/>
        <v>310.49355370909086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0.004868236363636364</v>
      </c>
      <c r="O5" s="40">
        <f>COUNTIF(Vertices[Eigenvector Centrality],"&gt;= "&amp;N5)-COUNTIF(Vertices[Eigenvector Centrality],"&gt;="&amp;N6)</f>
        <v>1</v>
      </c>
      <c r="P5" s="39">
        <f t="shared" si="7"/>
        <v>1.3803581636363633</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108</v>
      </c>
      <c r="D6" s="32">
        <f t="shared" si="1"/>
        <v>0</v>
      </c>
      <c r="E6" s="3">
        <f>COUNTIF(Vertices[Degree],"&gt;= "&amp;D6)-COUNTIF(Vertices[Degree],"&gt;="&amp;D7)</f>
        <v>0</v>
      </c>
      <c r="F6" s="37">
        <f t="shared" si="2"/>
        <v>0.9454545454545454</v>
      </c>
      <c r="G6" s="38">
        <f>COUNTIF(Vertices[In-Degree],"&gt;= "&amp;F6)-COUNTIF(Vertices[In-Degree],"&gt;="&amp;F7)</f>
        <v>61</v>
      </c>
      <c r="H6" s="37">
        <f t="shared" si="3"/>
        <v>4.1454545454545455</v>
      </c>
      <c r="I6" s="38">
        <f>COUNTIF(Vertices[Out-Degree],"&gt;= "&amp;H6)-COUNTIF(Vertices[Out-Degree],"&gt;="&amp;H7)</f>
        <v>2</v>
      </c>
      <c r="J6" s="37">
        <f t="shared" si="4"/>
        <v>413.9914049454545</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0.006490981818181818</v>
      </c>
      <c r="O6" s="38">
        <f>COUNTIF(Vertices[Eigenvector Centrality],"&gt;= "&amp;N6)-COUNTIF(Vertices[Eigenvector Centrality],"&gt;="&amp;N7)</f>
        <v>0</v>
      </c>
      <c r="P6" s="37">
        <f t="shared" si="7"/>
        <v>1.7262312181818178</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144</v>
      </c>
      <c r="D7" s="32">
        <f t="shared" si="1"/>
        <v>0</v>
      </c>
      <c r="E7" s="3">
        <f>COUNTIF(Vertices[Degree],"&gt;= "&amp;D7)-COUNTIF(Vertices[Degree],"&gt;="&amp;D8)</f>
        <v>0</v>
      </c>
      <c r="F7" s="39">
        <f t="shared" si="2"/>
        <v>1.1818181818181819</v>
      </c>
      <c r="G7" s="40">
        <f>COUNTIF(Vertices[In-Degree],"&gt;= "&amp;F7)-COUNTIF(Vertices[In-Degree],"&gt;="&amp;F8)</f>
        <v>0</v>
      </c>
      <c r="H7" s="39">
        <f t="shared" si="3"/>
        <v>5.181818181818182</v>
      </c>
      <c r="I7" s="40">
        <f>COUNTIF(Vertices[Out-Degree],"&gt;= "&amp;H7)-COUNTIF(Vertices[Out-Degree],"&gt;="&amp;H8)</f>
        <v>0</v>
      </c>
      <c r="J7" s="39">
        <f t="shared" si="4"/>
        <v>517.4892561818182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0.008113727272727272</v>
      </c>
      <c r="O7" s="40">
        <f>COUNTIF(Vertices[Eigenvector Centrality],"&gt;= "&amp;N7)-COUNTIF(Vertices[Eigenvector Centrality],"&gt;="&amp;N8)</f>
        <v>43</v>
      </c>
      <c r="P7" s="39">
        <f t="shared" si="7"/>
        <v>2.0721042727272723</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252</v>
      </c>
      <c r="D8" s="32">
        <f t="shared" si="1"/>
        <v>0</v>
      </c>
      <c r="E8" s="3">
        <f>COUNTIF(Vertices[Degree],"&gt;= "&amp;D8)-COUNTIF(Vertices[Degree],"&gt;="&amp;D9)</f>
        <v>0</v>
      </c>
      <c r="F8" s="37">
        <f t="shared" si="2"/>
        <v>1.4181818181818182</v>
      </c>
      <c r="G8" s="38">
        <f>COUNTIF(Vertices[In-Degree],"&gt;= "&amp;F8)-COUNTIF(Vertices[In-Degree],"&gt;="&amp;F9)</f>
        <v>0</v>
      </c>
      <c r="H8" s="37">
        <f t="shared" si="3"/>
        <v>6.218181818181818</v>
      </c>
      <c r="I8" s="38">
        <f>COUNTIF(Vertices[Out-Degree],"&gt;= "&amp;H8)-COUNTIF(Vertices[Out-Degree],"&gt;="&amp;H9)</f>
        <v>0</v>
      </c>
      <c r="J8" s="37">
        <f t="shared" si="4"/>
        <v>620.9871074181818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0.009736472727272728</v>
      </c>
      <c r="O8" s="38">
        <f>COUNTIF(Vertices[Eigenvector Centrality],"&gt;= "&amp;N8)-COUNTIF(Vertices[Eigenvector Centrality],"&gt;="&amp;N9)</f>
        <v>2</v>
      </c>
      <c r="P8" s="37">
        <f t="shared" si="7"/>
        <v>2.4179773272727267</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1.6545454545454545</v>
      </c>
      <c r="G9" s="40">
        <f>COUNTIF(Vertices[In-Degree],"&gt;= "&amp;F9)-COUNTIF(Vertices[In-Degree],"&gt;="&amp;F10)</f>
        <v>0</v>
      </c>
      <c r="H9" s="39">
        <f t="shared" si="3"/>
        <v>7.254545454545454</v>
      </c>
      <c r="I9" s="40">
        <f>COUNTIF(Vertices[Out-Degree],"&gt;= "&amp;H9)-COUNTIF(Vertices[Out-Degree],"&gt;="&amp;H10)</f>
        <v>1</v>
      </c>
      <c r="J9" s="39">
        <f t="shared" si="4"/>
        <v>724.4849586545455</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0.011359218181818183</v>
      </c>
      <c r="O9" s="40">
        <f>COUNTIF(Vertices[Eigenvector Centrality],"&gt;= "&amp;N9)-COUNTIF(Vertices[Eigenvector Centrality],"&gt;="&amp;N10)</f>
        <v>0</v>
      </c>
      <c r="P9" s="39">
        <f t="shared" si="7"/>
        <v>2.763850381818181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1678</v>
      </c>
      <c r="B10" s="34">
        <v>3</v>
      </c>
      <c r="D10" s="32">
        <f t="shared" si="1"/>
        <v>0</v>
      </c>
      <c r="E10" s="3">
        <f>COUNTIF(Vertices[Degree],"&gt;= "&amp;D10)-COUNTIF(Vertices[Degree],"&gt;="&amp;D11)</f>
        <v>0</v>
      </c>
      <c r="F10" s="37">
        <f t="shared" si="2"/>
        <v>1.8909090909090909</v>
      </c>
      <c r="G10" s="38">
        <f>COUNTIF(Vertices[In-Degree],"&gt;= "&amp;F10)-COUNTIF(Vertices[In-Degree],"&gt;="&amp;F11)</f>
        <v>5</v>
      </c>
      <c r="H10" s="37">
        <f t="shared" si="3"/>
        <v>8.290909090909091</v>
      </c>
      <c r="I10" s="38">
        <f>COUNTIF(Vertices[Out-Degree],"&gt;= "&amp;H10)-COUNTIF(Vertices[Out-Degree],"&gt;="&amp;H11)</f>
        <v>1</v>
      </c>
      <c r="J10" s="37">
        <f t="shared" si="4"/>
        <v>827.9828098909092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0.012981963636363638</v>
      </c>
      <c r="O10" s="38">
        <f>COUNTIF(Vertices[Eigenvector Centrality],"&gt;= "&amp;N10)-COUNTIF(Vertices[Eigenvector Centrality],"&gt;="&amp;N11)</f>
        <v>0</v>
      </c>
      <c r="P10" s="37">
        <f t="shared" si="7"/>
        <v>3.1097234363636357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2.1272727272727274</v>
      </c>
      <c r="G11" s="40">
        <f>COUNTIF(Vertices[In-Degree],"&gt;= "&amp;F11)-COUNTIF(Vertices[In-Degree],"&gt;="&amp;F12)</f>
        <v>0</v>
      </c>
      <c r="H11" s="39">
        <f t="shared" si="3"/>
        <v>9.327272727272728</v>
      </c>
      <c r="I11" s="40">
        <f>COUNTIF(Vertices[Out-Degree],"&gt;= "&amp;H11)-COUNTIF(Vertices[Out-Degree],"&gt;="&amp;H12)</f>
        <v>0</v>
      </c>
      <c r="J11" s="39">
        <f t="shared" si="4"/>
        <v>931.4806611272728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0.014604709090909093</v>
      </c>
      <c r="O11" s="40">
        <f>COUNTIF(Vertices[Eigenvector Centrality],"&gt;= "&amp;N11)-COUNTIF(Vertices[Eigenvector Centrality],"&gt;="&amp;N12)</f>
        <v>0</v>
      </c>
      <c r="P11" s="39">
        <f t="shared" si="7"/>
        <v>3.45559649090909</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301</v>
      </c>
      <c r="B12" s="34">
        <v>229</v>
      </c>
      <c r="D12" s="32">
        <f t="shared" si="1"/>
        <v>0</v>
      </c>
      <c r="E12" s="3">
        <f>COUNTIF(Vertices[Degree],"&gt;= "&amp;D12)-COUNTIF(Vertices[Degree],"&gt;="&amp;D13)</f>
        <v>0</v>
      </c>
      <c r="F12" s="37">
        <f t="shared" si="2"/>
        <v>2.3636363636363638</v>
      </c>
      <c r="G12" s="38">
        <f>COUNTIF(Vertices[In-Degree],"&gt;= "&amp;F12)-COUNTIF(Vertices[In-Degree],"&gt;="&amp;F13)</f>
        <v>0</v>
      </c>
      <c r="H12" s="37">
        <f t="shared" si="3"/>
        <v>10.363636363636365</v>
      </c>
      <c r="I12" s="38">
        <f>COUNTIF(Vertices[Out-Degree],"&gt;= "&amp;H12)-COUNTIF(Vertices[Out-Degree],"&gt;="&amp;H13)</f>
        <v>2</v>
      </c>
      <c r="J12" s="37">
        <f t="shared" si="4"/>
        <v>1034.9785123636364</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0.01622745454545455</v>
      </c>
      <c r="O12" s="38">
        <f>COUNTIF(Vertices[Eigenvector Centrality],"&gt;= "&amp;N12)-COUNTIF(Vertices[Eigenvector Centrality],"&gt;="&amp;N13)</f>
        <v>6</v>
      </c>
      <c r="P12" s="37">
        <f t="shared" si="7"/>
        <v>3.8014695454545446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302</v>
      </c>
      <c r="B13" s="34">
        <v>15</v>
      </c>
      <c r="D13" s="32">
        <f t="shared" si="1"/>
        <v>0</v>
      </c>
      <c r="E13" s="3">
        <f>COUNTIF(Vertices[Degree],"&gt;= "&amp;D13)-COUNTIF(Vertices[Degree],"&gt;="&amp;D14)</f>
        <v>0</v>
      </c>
      <c r="F13" s="39">
        <f t="shared" si="2"/>
        <v>2.6</v>
      </c>
      <c r="G13" s="40">
        <f>COUNTIF(Vertices[In-Degree],"&gt;= "&amp;F13)-COUNTIF(Vertices[In-Degree],"&gt;="&amp;F14)</f>
        <v>0</v>
      </c>
      <c r="H13" s="39">
        <f t="shared" si="3"/>
        <v>11.400000000000002</v>
      </c>
      <c r="I13" s="40">
        <f>COUNTIF(Vertices[Out-Degree],"&gt;= "&amp;H13)-COUNTIF(Vertices[Out-Degree],"&gt;="&amp;H14)</f>
        <v>0</v>
      </c>
      <c r="J13" s="39">
        <f t="shared" si="4"/>
        <v>1138.4763636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0.017850200000000004</v>
      </c>
      <c r="O13" s="40">
        <f>COUNTIF(Vertices[Eigenvector Centrality],"&gt;= "&amp;N13)-COUNTIF(Vertices[Eigenvector Centrality],"&gt;="&amp;N14)</f>
        <v>0</v>
      </c>
      <c r="P13" s="39">
        <f t="shared" si="7"/>
        <v>4.147342599999999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8</v>
      </c>
      <c r="D14" s="32">
        <f t="shared" si="1"/>
        <v>0</v>
      </c>
      <c r="E14" s="3">
        <f>COUNTIF(Vertices[Degree],"&gt;= "&amp;D14)-COUNTIF(Vertices[Degree],"&gt;="&amp;D15)</f>
        <v>0</v>
      </c>
      <c r="F14" s="37">
        <f t="shared" si="2"/>
        <v>2.8363636363636364</v>
      </c>
      <c r="G14" s="38">
        <f>COUNTIF(Vertices[In-Degree],"&gt;= "&amp;F14)-COUNTIF(Vertices[In-Degree],"&gt;="&amp;F15)</f>
        <v>6</v>
      </c>
      <c r="H14" s="37">
        <f t="shared" si="3"/>
        <v>12.43636363636364</v>
      </c>
      <c r="I14" s="38">
        <f>COUNTIF(Vertices[Out-Degree],"&gt;= "&amp;H14)-COUNTIF(Vertices[Out-Degree],"&gt;="&amp;H15)</f>
        <v>0</v>
      </c>
      <c r="J14" s="37">
        <f t="shared" si="4"/>
        <v>1241.9742148363637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0.01947294545454546</v>
      </c>
      <c r="O14" s="38">
        <f>COUNTIF(Vertices[Eigenvector Centrality],"&gt;= "&amp;N14)-COUNTIF(Vertices[Eigenvector Centrality],"&gt;="&amp;N15)</f>
        <v>1</v>
      </c>
      <c r="P14" s="37">
        <f t="shared" si="7"/>
        <v>4.493215654545454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3.0727272727272728</v>
      </c>
      <c r="G15" s="40">
        <f>COUNTIF(Vertices[In-Degree],"&gt;= "&amp;F15)-COUNTIF(Vertices[In-Degree],"&gt;="&amp;F16)</f>
        <v>0</v>
      </c>
      <c r="H15" s="39">
        <f t="shared" si="3"/>
        <v>13.472727272727276</v>
      </c>
      <c r="I15" s="40">
        <f>COUNTIF(Vertices[Out-Degree],"&gt;= "&amp;H15)-COUNTIF(Vertices[Out-Degree],"&gt;="&amp;H16)</f>
        <v>0</v>
      </c>
      <c r="J15" s="39">
        <f t="shared" si="4"/>
        <v>1345.4720660727273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0.021095690909090914</v>
      </c>
      <c r="O15" s="40">
        <f>COUNTIF(Vertices[Eigenvector Centrality],"&gt;= "&amp;N15)-COUNTIF(Vertices[Eigenvector Centrality],"&gt;="&amp;N16)</f>
        <v>3</v>
      </c>
      <c r="P15" s="39">
        <f t="shared" si="7"/>
        <v>4.839088709090908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8</v>
      </c>
      <c r="D16" s="32">
        <f t="shared" si="1"/>
        <v>0</v>
      </c>
      <c r="E16" s="3">
        <f>COUNTIF(Vertices[Degree],"&gt;= "&amp;D16)-COUNTIF(Vertices[Degree],"&gt;="&amp;D17)</f>
        <v>0</v>
      </c>
      <c r="F16" s="37">
        <f t="shared" si="2"/>
        <v>3.309090909090909</v>
      </c>
      <c r="G16" s="38">
        <f>COUNTIF(Vertices[In-Degree],"&gt;= "&amp;F16)-COUNTIF(Vertices[In-Degree],"&gt;="&amp;F17)</f>
        <v>0</v>
      </c>
      <c r="H16" s="37">
        <f t="shared" si="3"/>
        <v>14.509090909090913</v>
      </c>
      <c r="I16" s="38">
        <f>COUNTIF(Vertices[Out-Degree],"&gt;= "&amp;H16)-COUNTIF(Vertices[Out-Degree],"&gt;="&amp;H17)</f>
        <v>0</v>
      </c>
      <c r="J16" s="37">
        <f t="shared" si="4"/>
        <v>1448.969917309091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0.02271843636363637</v>
      </c>
      <c r="O16" s="38">
        <f>COUNTIF(Vertices[Eigenvector Centrality],"&gt;= "&amp;N16)-COUNTIF(Vertices[Eigenvector Centrality],"&gt;="&amp;N17)</f>
        <v>0</v>
      </c>
      <c r="P16" s="37">
        <f t="shared" si="7"/>
        <v>5.1849617636363625</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3.5454545454545454</v>
      </c>
      <c r="G17" s="40">
        <f>COUNTIF(Vertices[In-Degree],"&gt;= "&amp;F17)-COUNTIF(Vertices[In-Degree],"&gt;="&amp;F18)</f>
        <v>0</v>
      </c>
      <c r="H17" s="39">
        <f t="shared" si="3"/>
        <v>15.54545454545455</v>
      </c>
      <c r="I17" s="40">
        <f>COUNTIF(Vertices[Out-Degree],"&gt;= "&amp;H17)-COUNTIF(Vertices[Out-Degree],"&gt;="&amp;H18)</f>
        <v>0</v>
      </c>
      <c r="J17" s="39">
        <f t="shared" si="4"/>
        <v>1552.4677685454546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0.024341181818181824</v>
      </c>
      <c r="O17" s="40">
        <f>COUNTIF(Vertices[Eigenvector Centrality],"&gt;= "&amp;N17)-COUNTIF(Vertices[Eigenvector Centrality],"&gt;="&amp;N18)</f>
        <v>3</v>
      </c>
      <c r="P17" s="39">
        <f t="shared" si="7"/>
        <v>5.530834818181817</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0.09375</v>
      </c>
      <c r="D18" s="32">
        <f t="shared" si="1"/>
        <v>0</v>
      </c>
      <c r="E18" s="3">
        <f>COUNTIF(Vertices[Degree],"&gt;= "&amp;D18)-COUNTIF(Vertices[Degree],"&gt;="&amp;D19)</f>
        <v>0</v>
      </c>
      <c r="F18" s="37">
        <f t="shared" si="2"/>
        <v>3.7818181818181817</v>
      </c>
      <c r="G18" s="38">
        <f>COUNTIF(Vertices[In-Degree],"&gt;= "&amp;F18)-COUNTIF(Vertices[In-Degree],"&gt;="&amp;F19)</f>
        <v>5</v>
      </c>
      <c r="H18" s="37">
        <f t="shared" si="3"/>
        <v>16.581818181818186</v>
      </c>
      <c r="I18" s="38">
        <f>COUNTIF(Vertices[Out-Degree],"&gt;= "&amp;H18)-COUNTIF(Vertices[Out-Degree],"&gt;="&amp;H19)</f>
        <v>0</v>
      </c>
      <c r="J18" s="37">
        <f t="shared" si="4"/>
        <v>1655.9656197818183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0.02596392727272728</v>
      </c>
      <c r="O18" s="38">
        <f>COUNTIF(Vertices[Eigenvector Centrality],"&gt;= "&amp;N18)-COUNTIF(Vertices[Eigenvector Centrality],"&gt;="&amp;N19)</f>
        <v>0</v>
      </c>
      <c r="P18" s="37">
        <f t="shared" si="7"/>
        <v>5.8767078727272715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0.17142857142857143</v>
      </c>
      <c r="D19" s="32">
        <f t="shared" si="1"/>
        <v>0</v>
      </c>
      <c r="E19" s="3">
        <f>COUNTIF(Vertices[Degree],"&gt;= "&amp;D19)-COUNTIF(Vertices[Degree],"&gt;="&amp;D20)</f>
        <v>0</v>
      </c>
      <c r="F19" s="39">
        <f t="shared" si="2"/>
        <v>4.0181818181818185</v>
      </c>
      <c r="G19" s="40">
        <f>COUNTIF(Vertices[In-Degree],"&gt;= "&amp;F19)-COUNTIF(Vertices[In-Degree],"&gt;="&amp;F20)</f>
        <v>0</v>
      </c>
      <c r="H19" s="39">
        <f t="shared" si="3"/>
        <v>17.61818181818182</v>
      </c>
      <c r="I19" s="40">
        <f>COUNTIF(Vertices[Out-Degree],"&gt;= "&amp;H19)-COUNTIF(Vertices[Out-Degree],"&gt;="&amp;H20)</f>
        <v>0</v>
      </c>
      <c r="J19" s="39">
        <f t="shared" si="4"/>
        <v>1759.463471018182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0.027586672727272735</v>
      </c>
      <c r="O19" s="40">
        <f>COUNTIF(Vertices[Eigenvector Centrality],"&gt;= "&amp;N19)-COUNTIF(Vertices[Eigenvector Centrality],"&gt;="&amp;N20)</f>
        <v>2</v>
      </c>
      <c r="P19" s="39">
        <f t="shared" si="7"/>
        <v>6.222580927272726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4.254545454545455</v>
      </c>
      <c r="G20" s="38">
        <f>COUNTIF(Vertices[In-Degree],"&gt;= "&amp;F20)-COUNTIF(Vertices[In-Degree],"&gt;="&amp;F21)</f>
        <v>0</v>
      </c>
      <c r="H20" s="37">
        <f t="shared" si="3"/>
        <v>18.654545454545456</v>
      </c>
      <c r="I20" s="38">
        <f>COUNTIF(Vertices[Out-Degree],"&gt;= "&amp;H20)-COUNTIF(Vertices[Out-Degree],"&gt;="&amp;H21)</f>
        <v>0</v>
      </c>
      <c r="J20" s="37">
        <f t="shared" si="4"/>
        <v>1862.9613222545456</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0.02920941818181819</v>
      </c>
      <c r="O20" s="38">
        <f>COUNTIF(Vertices[Eigenvector Centrality],"&gt;= "&amp;N20)-COUNTIF(Vertices[Eigenvector Centrality],"&gt;="&amp;N21)</f>
        <v>1</v>
      </c>
      <c r="P20" s="37">
        <f t="shared" si="7"/>
        <v>6.56845398181818</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4.490909090909091</v>
      </c>
      <c r="G21" s="40">
        <f>COUNTIF(Vertices[In-Degree],"&gt;= "&amp;F21)-COUNTIF(Vertices[In-Degree],"&gt;="&amp;F22)</f>
        <v>0</v>
      </c>
      <c r="H21" s="39">
        <f t="shared" si="3"/>
        <v>19.69090909090909</v>
      </c>
      <c r="I21" s="40">
        <f>COUNTIF(Vertices[Out-Degree],"&gt;= "&amp;H21)-COUNTIF(Vertices[Out-Degree],"&gt;="&amp;H22)</f>
        <v>1</v>
      </c>
      <c r="J21" s="39">
        <f t="shared" si="4"/>
        <v>1966.4591734909093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0.030832163636363645</v>
      </c>
      <c r="O21" s="40">
        <f>COUNTIF(Vertices[Eigenvector Centrality],"&gt;= "&amp;N21)-COUNTIF(Vertices[Eigenvector Centrality],"&gt;="&amp;N22)</f>
        <v>0</v>
      </c>
      <c r="P21" s="39">
        <f t="shared" si="7"/>
        <v>6.914327036363635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4.7272727272727275</v>
      </c>
      <c r="G22" s="38">
        <f>COUNTIF(Vertices[In-Degree],"&gt;= "&amp;F22)-COUNTIF(Vertices[In-Degree],"&gt;="&amp;F23)</f>
        <v>0</v>
      </c>
      <c r="H22" s="37">
        <f t="shared" si="3"/>
        <v>20.727272727272727</v>
      </c>
      <c r="I22" s="38">
        <f>COUNTIF(Vertices[Out-Degree],"&gt;= "&amp;H22)-COUNTIF(Vertices[Out-Degree],"&gt;="&amp;H23)</f>
        <v>0</v>
      </c>
      <c r="J22" s="37">
        <f t="shared" si="4"/>
        <v>2069.9570247272727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0.0324549090909091</v>
      </c>
      <c r="O22" s="38">
        <f>COUNTIF(Vertices[Eigenvector Centrality],"&gt;= "&amp;N22)-COUNTIF(Vertices[Eigenvector Centrality],"&gt;="&amp;N23)</f>
        <v>0</v>
      </c>
      <c r="P22" s="37">
        <f t="shared" si="7"/>
        <v>7.260200090909089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80</v>
      </c>
      <c r="D23" s="32">
        <f t="shared" si="1"/>
        <v>0</v>
      </c>
      <c r="E23" s="3">
        <f>COUNTIF(Vertices[Degree],"&gt;= "&amp;D23)-COUNTIF(Vertices[Degree],"&gt;="&amp;D24)</f>
        <v>0</v>
      </c>
      <c r="F23" s="39">
        <f t="shared" si="2"/>
        <v>4.963636363636364</v>
      </c>
      <c r="G23" s="40">
        <f>COUNTIF(Vertices[In-Degree],"&gt;= "&amp;F23)-COUNTIF(Vertices[In-Degree],"&gt;="&amp;F24)</f>
        <v>4</v>
      </c>
      <c r="H23" s="39">
        <f t="shared" si="3"/>
        <v>21.763636363636362</v>
      </c>
      <c r="I23" s="40">
        <f>COUNTIF(Vertices[Out-Degree],"&gt;= "&amp;H23)-COUNTIF(Vertices[Out-Degree],"&gt;="&amp;H24)</f>
        <v>0</v>
      </c>
      <c r="J23" s="39">
        <f t="shared" si="4"/>
        <v>2173.4548759636364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0.03407765454545455</v>
      </c>
      <c r="O23" s="40">
        <f>COUNTIF(Vertices[Eigenvector Centrality],"&gt;= "&amp;N23)-COUNTIF(Vertices[Eigenvector Centrality],"&gt;="&amp;N24)</f>
        <v>0</v>
      </c>
      <c r="P23" s="39">
        <f t="shared" si="7"/>
        <v>7.606073145454544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244</v>
      </c>
      <c r="D24" s="32">
        <f t="shared" si="1"/>
        <v>0</v>
      </c>
      <c r="E24" s="3">
        <f>COUNTIF(Vertices[Degree],"&gt;= "&amp;D24)-COUNTIF(Vertices[Degree],"&gt;="&amp;D25)</f>
        <v>0</v>
      </c>
      <c r="F24" s="37">
        <f t="shared" si="2"/>
        <v>5.2</v>
      </c>
      <c r="G24" s="38">
        <f>COUNTIF(Vertices[In-Degree],"&gt;= "&amp;F24)-COUNTIF(Vertices[In-Degree],"&gt;="&amp;F25)</f>
        <v>0</v>
      </c>
      <c r="H24" s="37">
        <f t="shared" si="3"/>
        <v>22.799999999999997</v>
      </c>
      <c r="I24" s="38">
        <f>COUNTIF(Vertices[Out-Degree],"&gt;= "&amp;H24)-COUNTIF(Vertices[Out-Degree],"&gt;="&amp;H25)</f>
        <v>0</v>
      </c>
      <c r="J24" s="37">
        <f t="shared" si="4"/>
        <v>2276.9527272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0.0357004</v>
      </c>
      <c r="O24" s="38">
        <f>COUNTIF(Vertices[Eigenvector Centrality],"&gt;= "&amp;N24)-COUNTIF(Vertices[Eigenvector Centrality],"&gt;="&amp;N25)</f>
        <v>2</v>
      </c>
      <c r="P24" s="37">
        <f t="shared" si="7"/>
        <v>7.951946199999998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5.4363636363636365</v>
      </c>
      <c r="G25" s="40">
        <f>COUNTIF(Vertices[In-Degree],"&gt;= "&amp;F25)-COUNTIF(Vertices[In-Degree],"&gt;="&amp;F26)</f>
        <v>0</v>
      </c>
      <c r="H25" s="39">
        <f t="shared" si="3"/>
        <v>23.836363636363632</v>
      </c>
      <c r="I25" s="40">
        <f>COUNTIF(Vertices[Out-Degree],"&gt;= "&amp;H25)-COUNTIF(Vertices[Out-Degree],"&gt;="&amp;H26)</f>
        <v>0</v>
      </c>
      <c r="J25" s="39">
        <f t="shared" si="4"/>
        <v>2380.4505784363637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0.03732314545454545</v>
      </c>
      <c r="O25" s="40">
        <f>COUNTIF(Vertices[Eigenvector Centrality],"&gt;= "&amp;N25)-COUNTIF(Vertices[Eigenvector Centrality],"&gt;="&amp;N26)</f>
        <v>0</v>
      </c>
      <c r="P25" s="39">
        <f t="shared" si="7"/>
        <v>8.297819254545452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24.872727272727268</v>
      </c>
      <c r="I26" s="38">
        <f>COUNTIF(Vertices[Out-Degree],"&gt;= "&amp;H26)-COUNTIF(Vertices[Out-Degree],"&gt;="&amp;H28)</f>
        <v>0</v>
      </c>
      <c r="J26" s="37">
        <f t="shared" si="4"/>
        <v>2483.9484296727273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0.038945890909090904</v>
      </c>
      <c r="O26" s="38">
        <f>COUNTIF(Vertices[Eigenvector Centrality],"&gt;= "&amp;N26)-COUNTIF(Vertices[Eigenvector Centrality],"&gt;="&amp;N28)</f>
        <v>0</v>
      </c>
      <c r="P26" s="37">
        <f t="shared" si="7"/>
        <v>8.643692309090905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2.301981</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5.909090909090909</v>
      </c>
      <c r="G28" s="40">
        <f>COUNTIF(Vertices[In-Degree],"&gt;= "&amp;F28)-COUNTIF(Vertices[In-Degree],"&gt;="&amp;F40)</f>
        <v>1</v>
      </c>
      <c r="H28" s="39">
        <f>H26+($H$57-$H$2)/BinDivisor</f>
        <v>25.909090909090903</v>
      </c>
      <c r="I28" s="40">
        <f>COUNTIF(Vertices[Out-Degree],"&gt;= "&amp;H28)-COUNTIF(Vertices[Out-Degree],"&gt;="&amp;H40)</f>
        <v>0</v>
      </c>
      <c r="J28" s="39">
        <f>J26+($J$57-$J$2)/BinDivisor</f>
        <v>2587.446280909091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0.040568636363636355</v>
      </c>
      <c r="O28" s="40">
        <f>COUNTIF(Vertices[Eigenvector Centrality],"&gt;= "&amp;N28)-COUNTIF(Vertices[Eigenvector Centrality],"&gt;="&amp;N40)</f>
        <v>0</v>
      </c>
      <c r="P28" s="39">
        <f>P26+($P$57-$P$2)/BinDivisor</f>
        <v>8.989565363636359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0.01787538304392237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1679</v>
      </c>
      <c r="B30" s="34">
        <v>0.320437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1680</v>
      </c>
      <c r="B32" s="34" t="s">
        <v>1694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1681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1682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1683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1684</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1:21" ht="15">
      <c r="A39" s="34" t="s">
        <v>1685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1:21" ht="15">
      <c r="A40" s="34" t="s">
        <v>1686</v>
      </c>
      <c r="B40" s="34" t="s">
        <v>85</v>
      </c>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26.945454545454538</v>
      </c>
      <c r="I40" s="38">
        <f>COUNTIF(Vertices[Out-Degree],"&gt;= "&amp;H40)-COUNTIF(Vertices[Out-Degree],"&gt;="&amp;H41)</f>
        <v>0</v>
      </c>
      <c r="J40" s="37">
        <f>J28+($J$57-$J$2)/BinDivisor</f>
        <v>2690.9441321454547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0.04219138181818181</v>
      </c>
      <c r="O40" s="38">
        <f>COUNTIF(Vertices[Eigenvector Centrality],"&gt;= "&amp;N40)-COUNTIF(Vertices[Eigenvector Centrality],"&gt;="&amp;N41)</f>
        <v>0</v>
      </c>
      <c r="P40" s="37">
        <f>P28+($P$57-$P$2)/BinDivisor</f>
        <v>9.335438418181813</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s="34" t="s">
        <v>1687</v>
      </c>
      <c r="B41" s="34" t="s">
        <v>85</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27.981818181818173</v>
      </c>
      <c r="I41" s="40">
        <f>COUNTIF(Vertices[Out-Degree],"&gt;= "&amp;H41)-COUNTIF(Vertices[Out-Degree],"&gt;="&amp;H42)</f>
        <v>0</v>
      </c>
      <c r="J41" s="39">
        <f aca="true" t="shared" si="13" ref="J41:J56">J40+($J$57-$J$2)/BinDivisor</f>
        <v>2794.4419833818183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0.04381412727272726</v>
      </c>
      <c r="O41" s="40">
        <f>COUNTIF(Vertices[Eigenvector Centrality],"&gt;= "&amp;N41)-COUNTIF(Vertices[Eigenvector Centrality],"&gt;="&amp;N42)</f>
        <v>0</v>
      </c>
      <c r="P41" s="39">
        <f aca="true" t="shared" si="16" ref="P41:P56">P40+($P$57-$P$2)/BinDivisor</f>
        <v>9.681311472727266</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4" t="s">
        <v>1688</v>
      </c>
      <c r="B42" s="34" t="s">
        <v>85</v>
      </c>
      <c r="D42" s="32">
        <f t="shared" si="10"/>
        <v>0</v>
      </c>
      <c r="E42" s="3">
        <f>COUNTIF(Vertices[Degree],"&gt;= "&amp;D42)-COUNTIF(Vertices[Degree],"&gt;="&amp;D43)</f>
        <v>0</v>
      </c>
      <c r="F42" s="37">
        <f t="shared" si="11"/>
        <v>6.618181818181818</v>
      </c>
      <c r="G42" s="38">
        <f>COUNTIF(Vertices[In-Degree],"&gt;= "&amp;F42)-COUNTIF(Vertices[In-Degree],"&gt;="&amp;F43)</f>
        <v>0</v>
      </c>
      <c r="H42" s="37">
        <f t="shared" si="12"/>
        <v>29.01818181818181</v>
      </c>
      <c r="I42" s="38">
        <f>COUNTIF(Vertices[Out-Degree],"&gt;= "&amp;H42)-COUNTIF(Vertices[Out-Degree],"&gt;="&amp;H43)</f>
        <v>0</v>
      </c>
      <c r="J42" s="37">
        <f t="shared" si="13"/>
        <v>2897.939834618182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0.04543687272727271</v>
      </c>
      <c r="O42" s="38">
        <f>COUNTIF(Vertices[Eigenvector Centrality],"&gt;= "&amp;N42)-COUNTIF(Vertices[Eigenvector Centrality],"&gt;="&amp;N43)</f>
        <v>0</v>
      </c>
      <c r="P42" s="37">
        <f t="shared" si="16"/>
        <v>10.02718452727272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1689</v>
      </c>
      <c r="B43" s="34" t="s">
        <v>85</v>
      </c>
      <c r="D43" s="32">
        <f t="shared" si="10"/>
        <v>0</v>
      </c>
      <c r="E43" s="3">
        <f>COUNTIF(Vertices[Degree],"&gt;= "&amp;D43)-COUNTIF(Vertices[Degree],"&gt;="&amp;D44)</f>
        <v>0</v>
      </c>
      <c r="F43" s="39">
        <f t="shared" si="11"/>
        <v>6.8545454545454545</v>
      </c>
      <c r="G43" s="40">
        <f>COUNTIF(Vertices[In-Degree],"&gt;= "&amp;F43)-COUNTIF(Vertices[In-Degree],"&gt;="&amp;F44)</f>
        <v>0</v>
      </c>
      <c r="H43" s="39">
        <f t="shared" si="12"/>
        <v>30.054545454545444</v>
      </c>
      <c r="I43" s="40">
        <f>COUNTIF(Vertices[Out-Degree],"&gt;= "&amp;H43)-COUNTIF(Vertices[Out-Degree],"&gt;="&amp;H44)</f>
        <v>0</v>
      </c>
      <c r="J43" s="39">
        <f t="shared" si="13"/>
        <v>3001.4376858545456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0.04705961818181816</v>
      </c>
      <c r="O43" s="40">
        <f>COUNTIF(Vertices[Eigenvector Centrality],"&gt;= "&amp;N43)-COUNTIF(Vertices[Eigenvector Centrality],"&gt;="&amp;N44)</f>
        <v>0</v>
      </c>
      <c r="P43" s="39">
        <f t="shared" si="16"/>
        <v>10.373057581818173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1690</v>
      </c>
      <c r="B44" s="34" t="s">
        <v>85</v>
      </c>
      <c r="D44" s="32">
        <f t="shared" si="10"/>
        <v>0</v>
      </c>
      <c r="E44" s="3">
        <f>COUNTIF(Vertices[Degree],"&gt;= "&amp;D44)-COUNTIF(Vertices[Degree],"&gt;="&amp;D45)</f>
        <v>0</v>
      </c>
      <c r="F44" s="37">
        <f t="shared" si="11"/>
        <v>7.090909090909091</v>
      </c>
      <c r="G44" s="38">
        <f>COUNTIF(Vertices[In-Degree],"&gt;= "&amp;F44)-COUNTIF(Vertices[In-Degree],"&gt;="&amp;F45)</f>
        <v>0</v>
      </c>
      <c r="H44" s="37">
        <f t="shared" si="12"/>
        <v>31.09090909090908</v>
      </c>
      <c r="I44" s="38">
        <f>COUNTIF(Vertices[Out-Degree],"&gt;= "&amp;H44)-COUNTIF(Vertices[Out-Degree],"&gt;="&amp;H45)</f>
        <v>0</v>
      </c>
      <c r="J44" s="37">
        <f t="shared" si="13"/>
        <v>3104.9355370909093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0.048682363636363614</v>
      </c>
      <c r="O44" s="38">
        <f>COUNTIF(Vertices[Eigenvector Centrality],"&gt;= "&amp;N44)-COUNTIF(Vertices[Eigenvector Centrality],"&gt;="&amp;N45)</f>
        <v>0</v>
      </c>
      <c r="P44" s="37">
        <f t="shared" si="16"/>
        <v>10.718930636363627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7.327272727272727</v>
      </c>
      <c r="G45" s="40">
        <f>COUNTIF(Vertices[In-Degree],"&gt;= "&amp;F45)-COUNTIF(Vertices[In-Degree],"&gt;="&amp;F46)</f>
        <v>0</v>
      </c>
      <c r="H45" s="39">
        <f t="shared" si="12"/>
        <v>32.12727272727272</v>
      </c>
      <c r="I45" s="40">
        <f>COUNTIF(Vertices[Out-Degree],"&gt;= "&amp;H45)-COUNTIF(Vertices[Out-Degree],"&gt;="&amp;H46)</f>
        <v>0</v>
      </c>
      <c r="J45" s="39">
        <f t="shared" si="13"/>
        <v>3208.433388327273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0.050305109090909066</v>
      </c>
      <c r="O45" s="40">
        <f>COUNTIF(Vertices[Eigenvector Centrality],"&gt;= "&amp;N45)-COUNTIF(Vertices[Eigenvector Centrality],"&gt;="&amp;N46)</f>
        <v>0</v>
      </c>
      <c r="P45" s="39">
        <f t="shared" si="16"/>
        <v>11.06480369090908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1691</v>
      </c>
      <c r="B46" s="34" t="s">
        <v>85</v>
      </c>
      <c r="D46" s="32">
        <f t="shared" si="10"/>
        <v>0</v>
      </c>
      <c r="E46" s="3">
        <f>COUNTIF(Vertices[Degree],"&gt;= "&amp;D46)-COUNTIF(Vertices[Degree],"&gt;="&amp;D47)</f>
        <v>0</v>
      </c>
      <c r="F46" s="37">
        <f t="shared" si="11"/>
        <v>7.5636363636363635</v>
      </c>
      <c r="G46" s="38">
        <f>COUNTIF(Vertices[In-Degree],"&gt;= "&amp;F46)-COUNTIF(Vertices[In-Degree],"&gt;="&amp;F47)</f>
        <v>0</v>
      </c>
      <c r="H46" s="37">
        <f t="shared" si="12"/>
        <v>33.16363636363636</v>
      </c>
      <c r="I46" s="38">
        <f>COUNTIF(Vertices[Out-Degree],"&gt;= "&amp;H46)-COUNTIF(Vertices[Out-Degree],"&gt;="&amp;H47)</f>
        <v>0</v>
      </c>
      <c r="J46" s="37">
        <f t="shared" si="13"/>
        <v>3311.9312395636366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0.05192785454545452</v>
      </c>
      <c r="O46" s="38">
        <f>COUNTIF(Vertices[Eigenvector Centrality],"&gt;= "&amp;N46)-COUNTIF(Vertices[Eigenvector Centrality],"&gt;="&amp;N47)</f>
        <v>1</v>
      </c>
      <c r="P46" s="37">
        <f t="shared" si="16"/>
        <v>11.410676745454534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1692</v>
      </c>
      <c r="B47" s="34" t="s">
        <v>85</v>
      </c>
      <c r="D47" s="32">
        <f t="shared" si="10"/>
        <v>0</v>
      </c>
      <c r="E47" s="3">
        <f>COUNTIF(Vertices[Degree],"&gt;= "&amp;D47)-COUNTIF(Vertices[Degree],"&gt;="&amp;D48)</f>
        <v>0</v>
      </c>
      <c r="F47" s="39">
        <f t="shared" si="11"/>
        <v>7.8</v>
      </c>
      <c r="G47" s="40">
        <f>COUNTIF(Vertices[In-Degree],"&gt;= "&amp;F47)-COUNTIF(Vertices[In-Degree],"&gt;="&amp;F48)</f>
        <v>0</v>
      </c>
      <c r="H47" s="39">
        <f t="shared" si="12"/>
        <v>34.199999999999996</v>
      </c>
      <c r="I47" s="40">
        <f>COUNTIF(Vertices[Out-Degree],"&gt;= "&amp;H47)-COUNTIF(Vertices[Out-Degree],"&gt;="&amp;H48)</f>
        <v>0</v>
      </c>
      <c r="J47" s="39">
        <f t="shared" si="13"/>
        <v>3415.4290908000003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0.05355059999999997</v>
      </c>
      <c r="O47" s="40">
        <f>COUNTIF(Vertices[Eigenvector Centrality],"&gt;= "&amp;N47)-COUNTIF(Vertices[Eigenvector Centrality],"&gt;="&amp;N48)</f>
        <v>0</v>
      </c>
      <c r="P47" s="39">
        <f t="shared" si="16"/>
        <v>11.756549799999988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1693</v>
      </c>
      <c r="B48" s="34" t="s">
        <v>85</v>
      </c>
      <c r="D48" s="32">
        <f t="shared" si="10"/>
        <v>0</v>
      </c>
      <c r="E48" s="3">
        <f>COUNTIF(Vertices[Degree],"&gt;= "&amp;D48)-COUNTIF(Vertices[Degree],"&gt;="&amp;D49)</f>
        <v>0</v>
      </c>
      <c r="F48" s="37">
        <f t="shared" si="11"/>
        <v>8.036363636363637</v>
      </c>
      <c r="G48" s="38">
        <f>COUNTIF(Vertices[In-Degree],"&gt;= "&amp;F48)-COUNTIF(Vertices[In-Degree],"&gt;="&amp;F49)</f>
        <v>0</v>
      </c>
      <c r="H48" s="37">
        <f t="shared" si="12"/>
        <v>35.236363636363635</v>
      </c>
      <c r="I48" s="38">
        <f>COUNTIF(Vertices[Out-Degree],"&gt;= "&amp;H48)-COUNTIF(Vertices[Out-Degree],"&gt;="&amp;H49)</f>
        <v>0</v>
      </c>
      <c r="J48" s="37">
        <f t="shared" si="13"/>
        <v>3518.926942036364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0.05517334545454542</v>
      </c>
      <c r="O48" s="38">
        <f>COUNTIF(Vertices[Eigenvector Centrality],"&gt;= "&amp;N48)-COUNTIF(Vertices[Eigenvector Centrality],"&gt;="&amp;N49)</f>
        <v>0</v>
      </c>
      <c r="P48" s="37">
        <f t="shared" si="16"/>
        <v>12.102422854545441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8.272727272727273</v>
      </c>
      <c r="G49" s="40">
        <f>COUNTIF(Vertices[In-Degree],"&gt;= "&amp;F49)-COUNTIF(Vertices[In-Degree],"&gt;="&amp;F50)</f>
        <v>0</v>
      </c>
      <c r="H49" s="39">
        <f t="shared" si="12"/>
        <v>36.27272727272727</v>
      </c>
      <c r="I49" s="40">
        <f>COUNTIF(Vertices[Out-Degree],"&gt;= "&amp;H49)-COUNTIF(Vertices[Out-Degree],"&gt;="&amp;H50)</f>
        <v>0</v>
      </c>
      <c r="J49" s="39">
        <f t="shared" si="13"/>
        <v>3622.4247932727276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0.05679609090909087</v>
      </c>
      <c r="O49" s="40">
        <f>COUNTIF(Vertices[Eigenvector Centrality],"&gt;= "&amp;N49)-COUNTIF(Vertices[Eigenvector Centrality],"&gt;="&amp;N50)</f>
        <v>0</v>
      </c>
      <c r="P49" s="39">
        <f t="shared" si="16"/>
        <v>12.448295909090895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8.50909090909091</v>
      </c>
      <c r="G50" s="38">
        <f>COUNTIF(Vertices[In-Degree],"&gt;= "&amp;F50)-COUNTIF(Vertices[In-Degree],"&gt;="&amp;F51)</f>
        <v>0</v>
      </c>
      <c r="H50" s="37">
        <f t="shared" si="12"/>
        <v>37.30909090909091</v>
      </c>
      <c r="I50" s="38">
        <f>COUNTIF(Vertices[Out-Degree],"&gt;= "&amp;H50)-COUNTIF(Vertices[Out-Degree],"&gt;="&amp;H51)</f>
        <v>0</v>
      </c>
      <c r="J50" s="37">
        <f t="shared" si="13"/>
        <v>3725.9226445090912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0.058418836363636324</v>
      </c>
      <c r="O50" s="38">
        <f>COUNTIF(Vertices[Eigenvector Centrality],"&gt;= "&amp;N50)-COUNTIF(Vertices[Eigenvector Centrality],"&gt;="&amp;N51)</f>
        <v>0</v>
      </c>
      <c r="P50" s="37">
        <f t="shared" si="16"/>
        <v>12.794168963636348</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1:21" ht="15">
      <c r="A51" s="33"/>
      <c r="B51" s="33"/>
      <c r="D51" s="32">
        <f t="shared" si="10"/>
        <v>0</v>
      </c>
      <c r="E51" s="3">
        <f>COUNTIF(Vertices[Degree],"&gt;= "&amp;D51)-COUNTIF(Vertices[Degree],"&gt;="&amp;D52)</f>
        <v>0</v>
      </c>
      <c r="F51" s="39">
        <f t="shared" si="11"/>
        <v>8.745454545454546</v>
      </c>
      <c r="G51" s="40">
        <f>COUNTIF(Vertices[In-Degree],"&gt;= "&amp;F51)-COUNTIF(Vertices[In-Degree],"&gt;="&amp;F52)</f>
        <v>0</v>
      </c>
      <c r="H51" s="39">
        <f t="shared" si="12"/>
        <v>38.34545454545455</v>
      </c>
      <c r="I51" s="40">
        <f>COUNTIF(Vertices[Out-Degree],"&gt;= "&amp;H51)-COUNTIF(Vertices[Out-Degree],"&gt;="&amp;H52)</f>
        <v>0</v>
      </c>
      <c r="J51" s="39">
        <f t="shared" si="13"/>
        <v>3829.420495745455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0.060041581818181776</v>
      </c>
      <c r="O51" s="40">
        <f>COUNTIF(Vertices[Eigenvector Centrality],"&gt;= "&amp;N51)-COUNTIF(Vertices[Eigenvector Centrality],"&gt;="&amp;N52)</f>
        <v>0</v>
      </c>
      <c r="P51" s="39">
        <f t="shared" si="16"/>
        <v>13.140042018181802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8.981818181818182</v>
      </c>
      <c r="G52" s="38">
        <f>COUNTIF(Vertices[In-Degree],"&gt;= "&amp;F52)-COUNTIF(Vertices[In-Degree],"&gt;="&amp;F53)</f>
        <v>0</v>
      </c>
      <c r="H52" s="37">
        <f t="shared" si="12"/>
        <v>39.38181818181819</v>
      </c>
      <c r="I52" s="38">
        <f>COUNTIF(Vertices[Out-Degree],"&gt;= "&amp;H52)-COUNTIF(Vertices[Out-Degree],"&gt;="&amp;H53)</f>
        <v>0</v>
      </c>
      <c r="J52" s="37">
        <f t="shared" si="13"/>
        <v>3932.9183469818186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0.06166432727272723</v>
      </c>
      <c r="O52" s="38">
        <f>COUNTIF(Vertices[Eigenvector Centrality],"&gt;= "&amp;N52)-COUNTIF(Vertices[Eigenvector Centrality],"&gt;="&amp;N53)</f>
        <v>0</v>
      </c>
      <c r="P52" s="37">
        <f t="shared" si="16"/>
        <v>13.485915072727256</v>
      </c>
      <c r="Q52" s="38">
        <f>COUNTIF(Vertices[PageRank],"&gt;= "&amp;P52)-COUNTIF(Vertices[PageRank],"&gt;="&amp;P53)</f>
        <v>0</v>
      </c>
      <c r="R52" s="37">
        <f t="shared" si="17"/>
        <v>0.690909090909091</v>
      </c>
      <c r="S52" s="43">
        <f>COUNTIF(Vertices[Clustering Coefficient],"&gt;= "&amp;R52)-COUNTIF(Vertices[Clustering Coefficient],"&gt;="&amp;R53)</f>
        <v>3</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40.41818181818183</v>
      </c>
      <c r="I53" s="40">
        <f>COUNTIF(Vertices[Out-Degree],"&gt;= "&amp;H53)-COUNTIF(Vertices[Out-Degree],"&gt;="&amp;H54)</f>
        <v>0</v>
      </c>
      <c r="J53" s="39">
        <f t="shared" si="13"/>
        <v>4036.416198218182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0.06328707272727269</v>
      </c>
      <c r="O53" s="40">
        <f>COUNTIF(Vertices[Eigenvector Centrality],"&gt;= "&amp;N53)-COUNTIF(Vertices[Eigenvector Centrality],"&gt;="&amp;N54)</f>
        <v>0</v>
      </c>
      <c r="P53" s="39">
        <f t="shared" si="16"/>
        <v>13.83178812727271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41.45454545454547</v>
      </c>
      <c r="I54" s="38">
        <f>COUNTIF(Vertices[Out-Degree],"&gt;= "&amp;H54)-COUNTIF(Vertices[Out-Degree],"&gt;="&amp;H55)</f>
        <v>0</v>
      </c>
      <c r="J54" s="37">
        <f t="shared" si="13"/>
        <v>4139.914049454545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0.06490981818181814</v>
      </c>
      <c r="O54" s="38">
        <f>COUNTIF(Vertices[Eigenvector Centrality],"&gt;= "&amp;N54)-COUNTIF(Vertices[Eigenvector Centrality],"&gt;="&amp;N55)</f>
        <v>0</v>
      </c>
      <c r="P54" s="37">
        <f t="shared" si="16"/>
        <v>14.177661181818163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9.690909090909091</v>
      </c>
      <c r="G55" s="40">
        <f>COUNTIF(Vertices[In-Degree],"&gt;= "&amp;F55)-COUNTIF(Vertices[In-Degree],"&gt;="&amp;F56)</f>
        <v>0</v>
      </c>
      <c r="H55" s="39">
        <f t="shared" si="12"/>
        <v>42.490909090909106</v>
      </c>
      <c r="I55" s="40">
        <f>COUNTIF(Vertices[Out-Degree],"&gt;= "&amp;H55)-COUNTIF(Vertices[Out-Degree],"&gt;="&amp;H56)</f>
        <v>0</v>
      </c>
      <c r="J55" s="39">
        <f t="shared" si="13"/>
        <v>4243.411900690909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0.06653256363636359</v>
      </c>
      <c r="O55" s="40">
        <f>COUNTIF(Vertices[Eigenvector Centrality],"&gt;= "&amp;N55)-COUNTIF(Vertices[Eigenvector Centrality],"&gt;="&amp;N56)</f>
        <v>0</v>
      </c>
      <c r="P55" s="39">
        <f t="shared" si="16"/>
        <v>14.523534236363616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9.927272727272728</v>
      </c>
      <c r="G56" s="38">
        <f>COUNTIF(Vertices[In-Degree],"&gt;= "&amp;F56)-COUNTIF(Vertices[In-Degree],"&gt;="&amp;F57)</f>
        <v>0</v>
      </c>
      <c r="H56" s="37">
        <f t="shared" si="12"/>
        <v>43.527272727272745</v>
      </c>
      <c r="I56" s="38">
        <f>COUNTIF(Vertices[Out-Degree],"&gt;= "&amp;H56)-COUNTIF(Vertices[Out-Degree],"&gt;="&amp;H57)</f>
        <v>0</v>
      </c>
      <c r="J56" s="37">
        <f t="shared" si="13"/>
        <v>4346.909751927272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0.06815530909090904</v>
      </c>
      <c r="O56" s="38">
        <f>COUNTIF(Vertices[Eigenvector Centrality],"&gt;= "&amp;N56)-COUNTIF(Vertices[Eigenvector Centrality],"&gt;="&amp;N57)</f>
        <v>0</v>
      </c>
      <c r="P56" s="37">
        <f t="shared" si="16"/>
        <v>14.86940729090907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13</v>
      </c>
      <c r="G57" s="42">
        <f>COUNTIF(Vertices[In-Degree],"&gt;= "&amp;F57)-COUNTIF(Vertices[In-Degree],"&gt;="&amp;F58)</f>
        <v>1</v>
      </c>
      <c r="H57" s="41">
        <f>MAX(Vertices[Out-Degree])</f>
        <v>57</v>
      </c>
      <c r="I57" s="42">
        <f>COUNTIF(Vertices[Out-Degree],"&gt;= "&amp;H57)-COUNTIF(Vertices[Out-Degree],"&gt;="&amp;H58)</f>
        <v>1</v>
      </c>
      <c r="J57" s="41">
        <f>MAX(Vertices[Betweenness Centrality])</f>
        <v>5692.381818</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0.089251</v>
      </c>
      <c r="O57" s="42">
        <f>COUNTIF(Vertices[Eigenvector Centrality],"&gt;= "&amp;N57)-COUNTIF(Vertices[Eigenvector Centrality],"&gt;="&amp;N58)</f>
        <v>1</v>
      </c>
      <c r="P57" s="41">
        <f>MAX(Vertices[PageRank])</f>
        <v>19.365757</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13</v>
      </c>
    </row>
    <row r="79" spans="1:2" ht="15">
      <c r="A79" s="33" t="s">
        <v>90</v>
      </c>
      <c r="B79" s="47">
        <f>_xlfn.IFERROR(AVERAGE(Vertices[In-Degree]),NoMetricMessage)</f>
        <v>1.6629213483146068</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57</v>
      </c>
    </row>
    <row r="93" spans="1:2" ht="15">
      <c r="A93" s="33" t="s">
        <v>96</v>
      </c>
      <c r="B93" s="47">
        <f>_xlfn.IFERROR(AVERAGE(Vertices[Out-Degree]),NoMetricMessage)</f>
        <v>1.6629213483146068</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5692.381818</v>
      </c>
    </row>
    <row r="107" spans="1:2" ht="15">
      <c r="A107" s="33" t="s">
        <v>102</v>
      </c>
      <c r="B107" s="47">
        <f>_xlfn.IFERROR(AVERAGE(Vertices[Betweenness Centrality]),NoMetricMessage)</f>
        <v>94.78651683146069</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0.02746600000000001</v>
      </c>
    </row>
    <row r="122" spans="1:2" ht="15">
      <c r="A122" s="33" t="s">
        <v>109</v>
      </c>
      <c r="B122" s="47">
        <f>_xlfn.IFERROR(MEDIAN(Vertices[Closeness Centrality]),NoMetricMessage)</f>
        <v>0.005747</v>
      </c>
    </row>
    <row r="133" spans="1:2" ht="15">
      <c r="A133" s="33" t="s">
        <v>112</v>
      </c>
      <c r="B133" s="47">
        <f>IF(COUNT(Vertices[Eigenvector Centrality])&gt;0,N2,NoMetricMessage)</f>
        <v>0</v>
      </c>
    </row>
    <row r="134" spans="1:2" ht="15">
      <c r="A134" s="33" t="s">
        <v>113</v>
      </c>
      <c r="B134" s="47">
        <f>IF(COUNT(Vertices[Eigenvector Centrality])&gt;0,N57,NoMetricMessage)</f>
        <v>0.089251</v>
      </c>
    </row>
    <row r="135" spans="1:2" ht="15">
      <c r="A135" s="33" t="s">
        <v>114</v>
      </c>
      <c r="B135" s="47">
        <f>_xlfn.IFERROR(AVERAGE(Vertices[Eigenvector Centrality]),NoMetricMessage)</f>
        <v>0.011235786516853941</v>
      </c>
    </row>
    <row r="136" spans="1:2" ht="15">
      <c r="A136" s="33" t="s">
        <v>115</v>
      </c>
      <c r="B136" s="47">
        <f>_xlfn.IFERROR(MEDIAN(Vertices[Eigenvector Centrality]),NoMetricMessage)</f>
        <v>0.009116</v>
      </c>
    </row>
    <row r="147" spans="1:2" ht="15">
      <c r="A147" s="33" t="s">
        <v>140</v>
      </c>
      <c r="B147" s="47">
        <f>IF(COUNT(Vertices[PageRank])&gt;0,P2,NoMetricMessage)</f>
        <v>0.342739</v>
      </c>
    </row>
    <row r="148" spans="1:2" ht="15">
      <c r="A148" s="33" t="s">
        <v>141</v>
      </c>
      <c r="B148" s="47">
        <f>IF(COUNT(Vertices[PageRank])&gt;0,P57,NoMetricMessage)</f>
        <v>19.365757</v>
      </c>
    </row>
    <row r="149" spans="1:2" ht="15">
      <c r="A149" s="33" t="s">
        <v>142</v>
      </c>
      <c r="B149" s="47">
        <f>_xlfn.IFERROR(AVERAGE(Vertices[PageRank]),NoMetricMessage)</f>
        <v>0.9999940898876397</v>
      </c>
    </row>
    <row r="150" spans="1:2" ht="15">
      <c r="A150" s="33" t="s">
        <v>143</v>
      </c>
      <c r="B150" s="47">
        <f>_xlfn.IFERROR(MEDIAN(Vertices[PageRank]),NoMetricMessage)</f>
        <v>0.524888</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0.1541877331767646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1249</v>
      </c>
      <c r="K7" s="13" t="s">
        <v>1250</v>
      </c>
    </row>
    <row r="8" spans="1:11" ht="409.5">
      <c r="A8"/>
      <c r="B8">
        <v>2</v>
      </c>
      <c r="C8">
        <v>2</v>
      </c>
      <c r="D8" t="s">
        <v>61</v>
      </c>
      <c r="E8" t="s">
        <v>61</v>
      </c>
      <c r="H8" t="s">
        <v>73</v>
      </c>
      <c r="J8" t="s">
        <v>1251</v>
      </c>
      <c r="K8" s="13" t="s">
        <v>1252</v>
      </c>
    </row>
    <row r="9" spans="1:11" ht="409.5">
      <c r="A9"/>
      <c r="B9">
        <v>3</v>
      </c>
      <c r="C9">
        <v>4</v>
      </c>
      <c r="D9" t="s">
        <v>62</v>
      </c>
      <c r="E9" t="s">
        <v>62</v>
      </c>
      <c r="H9" t="s">
        <v>74</v>
      </c>
      <c r="J9" t="s">
        <v>1253</v>
      </c>
      <c r="K9" s="13" t="s">
        <v>1254</v>
      </c>
    </row>
    <row r="10" spans="1:11" ht="409.5">
      <c r="A10"/>
      <c r="B10">
        <v>4</v>
      </c>
      <c r="D10" t="s">
        <v>63</v>
      </c>
      <c r="E10" t="s">
        <v>63</v>
      </c>
      <c r="H10" t="s">
        <v>75</v>
      </c>
      <c r="J10" t="s">
        <v>1255</v>
      </c>
      <c r="K10" s="13" t="s">
        <v>1256</v>
      </c>
    </row>
    <row r="11" spans="1:11" ht="15">
      <c r="A11"/>
      <c r="B11">
        <v>5</v>
      </c>
      <c r="D11" t="s">
        <v>46</v>
      </c>
      <c r="E11">
        <v>1</v>
      </c>
      <c r="H11" t="s">
        <v>76</v>
      </c>
      <c r="J11" t="s">
        <v>1257</v>
      </c>
      <c r="K11" t="s">
        <v>1258</v>
      </c>
    </row>
    <row r="12" spans="1:11" ht="15">
      <c r="A12"/>
      <c r="B12"/>
      <c r="D12" t="s">
        <v>64</v>
      </c>
      <c r="E12">
        <v>2</v>
      </c>
      <c r="H12">
        <v>0</v>
      </c>
      <c r="J12" t="s">
        <v>1259</v>
      </c>
      <c r="K12" t="s">
        <v>1260</v>
      </c>
    </row>
    <row r="13" spans="1:11" ht="15">
      <c r="A13"/>
      <c r="B13"/>
      <c r="D13">
        <v>1</v>
      </c>
      <c r="E13">
        <v>3</v>
      </c>
      <c r="H13">
        <v>1</v>
      </c>
      <c r="J13" t="s">
        <v>1261</v>
      </c>
      <c r="K13" t="s">
        <v>1262</v>
      </c>
    </row>
    <row r="14" spans="4:11" ht="15">
      <c r="D14">
        <v>2</v>
      </c>
      <c r="E14">
        <v>4</v>
      </c>
      <c r="H14">
        <v>2</v>
      </c>
      <c r="J14" t="s">
        <v>1263</v>
      </c>
      <c r="K14" t="s">
        <v>1264</v>
      </c>
    </row>
    <row r="15" spans="4:11" ht="15">
      <c r="D15">
        <v>3</v>
      </c>
      <c r="E15">
        <v>5</v>
      </c>
      <c r="H15">
        <v>3</v>
      </c>
      <c r="J15" t="s">
        <v>1265</v>
      </c>
      <c r="K15" t="s">
        <v>1266</v>
      </c>
    </row>
    <row r="16" spans="4:11" ht="15">
      <c r="D16">
        <v>4</v>
      </c>
      <c r="E16">
        <v>6</v>
      </c>
      <c r="H16">
        <v>4</v>
      </c>
      <c r="J16" t="s">
        <v>1267</v>
      </c>
      <c r="K16" t="s">
        <v>1268</v>
      </c>
    </row>
    <row r="17" spans="4:11" ht="15">
      <c r="D17">
        <v>5</v>
      </c>
      <c r="E17">
        <v>7</v>
      </c>
      <c r="H17">
        <v>5</v>
      </c>
      <c r="J17" t="s">
        <v>1269</v>
      </c>
      <c r="K17" t="s">
        <v>1270</v>
      </c>
    </row>
    <row r="18" spans="4:11" ht="15">
      <c r="D18">
        <v>6</v>
      </c>
      <c r="E18">
        <v>8</v>
      </c>
      <c r="H18">
        <v>6</v>
      </c>
      <c r="J18" t="s">
        <v>1271</v>
      </c>
      <c r="K18" t="s">
        <v>1272</v>
      </c>
    </row>
    <row r="19" spans="4:11" ht="15">
      <c r="D19">
        <v>7</v>
      </c>
      <c r="E19">
        <v>9</v>
      </c>
      <c r="H19">
        <v>7</v>
      </c>
      <c r="J19" t="s">
        <v>1273</v>
      </c>
      <c r="K19" t="s">
        <v>1274</v>
      </c>
    </row>
    <row r="20" spans="4:11" ht="15">
      <c r="D20">
        <v>8</v>
      </c>
      <c r="H20">
        <v>8</v>
      </c>
      <c r="J20" t="s">
        <v>1275</v>
      </c>
      <c r="K20" t="s">
        <v>1276</v>
      </c>
    </row>
    <row r="21" spans="4:11" ht="409.5">
      <c r="D21">
        <v>9</v>
      </c>
      <c r="H21">
        <v>9</v>
      </c>
      <c r="J21" t="s">
        <v>1277</v>
      </c>
      <c r="K21" s="13" t="s">
        <v>1278</v>
      </c>
    </row>
    <row r="22" spans="4:11" ht="409.5">
      <c r="D22">
        <v>10</v>
      </c>
      <c r="J22" t="s">
        <v>1279</v>
      </c>
      <c r="K22" s="13" t="s">
        <v>1280</v>
      </c>
    </row>
    <row r="23" spans="4:11" ht="409.5">
      <c r="D23">
        <v>11</v>
      </c>
      <c r="J23" t="s">
        <v>1281</v>
      </c>
      <c r="K23" s="13" t="s">
        <v>1282</v>
      </c>
    </row>
    <row r="24" spans="10:11" ht="409.5">
      <c r="J24" t="s">
        <v>1283</v>
      </c>
      <c r="K24" s="13" t="s">
        <v>1775</v>
      </c>
    </row>
    <row r="25" spans="10:11" ht="15">
      <c r="J25" t="s">
        <v>1284</v>
      </c>
      <c r="K25" t="b">
        <v>0</v>
      </c>
    </row>
    <row r="26" spans="10:11" ht="15">
      <c r="J26" t="s">
        <v>1773</v>
      </c>
      <c r="K26" t="s">
        <v>1774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1306</v>
      </c>
      <c r="B1" s="13" t="s">
        <v>1307</v>
      </c>
      <c r="C1" s="13" t="s">
        <v>1308</v>
      </c>
      <c r="D1" s="13" t="s">
        <v>1310</v>
      </c>
      <c r="E1" s="13" t="s">
        <v>1309</v>
      </c>
      <c r="F1" s="13" t="s">
        <v>1312</v>
      </c>
      <c r="G1" s="13" t="s">
        <v>1311</v>
      </c>
      <c r="H1" s="13" t="s">
        <v>1314</v>
      </c>
      <c r="I1" s="13" t="s">
        <v>1313</v>
      </c>
      <c r="J1" s="13" t="s">
        <v>1316</v>
      </c>
      <c r="K1" s="13" t="s">
        <v>1315</v>
      </c>
      <c r="L1" s="13" t="s">
        <v>1318</v>
      </c>
      <c r="M1" s="13" t="s">
        <v>1317</v>
      </c>
      <c r="N1" s="13" t="s">
        <v>1320</v>
      </c>
      <c r="O1" s="78" t="s">
        <v>1319</v>
      </c>
      <c r="P1" s="78" t="s">
        <v>1322</v>
      </c>
      <c r="Q1" s="13" t="s">
        <v>1321</v>
      </c>
      <c r="R1" s="13" t="s">
        <v>1323</v>
      </c>
    </row>
    <row r="2" spans="1:18" ht="15">
      <c r="A2" s="82" t="s">
        <v>354</v>
      </c>
      <c r="B2" s="78">
        <v>8</v>
      </c>
      <c r="C2" s="82" t="s">
        <v>354</v>
      </c>
      <c r="D2" s="78">
        <v>3</v>
      </c>
      <c r="E2" s="82" t="s">
        <v>364</v>
      </c>
      <c r="F2" s="78">
        <v>5</v>
      </c>
      <c r="G2" s="82" t="s">
        <v>354</v>
      </c>
      <c r="H2" s="78">
        <v>4</v>
      </c>
      <c r="I2" s="82" t="s">
        <v>357</v>
      </c>
      <c r="J2" s="78">
        <v>1</v>
      </c>
      <c r="K2" s="82" t="s">
        <v>349</v>
      </c>
      <c r="L2" s="78">
        <v>3</v>
      </c>
      <c r="M2" s="82" t="s">
        <v>353</v>
      </c>
      <c r="N2" s="78">
        <v>1</v>
      </c>
      <c r="O2" s="78"/>
      <c r="P2" s="78"/>
      <c r="Q2" s="82" t="s">
        <v>355</v>
      </c>
      <c r="R2" s="78">
        <v>1</v>
      </c>
    </row>
    <row r="3" spans="1:18" ht="15">
      <c r="A3" s="82" t="s">
        <v>356</v>
      </c>
      <c r="B3" s="78">
        <v>5</v>
      </c>
      <c r="C3" s="82" t="s">
        <v>356</v>
      </c>
      <c r="D3" s="78">
        <v>2</v>
      </c>
      <c r="E3" s="82" t="s">
        <v>365</v>
      </c>
      <c r="F3" s="78">
        <v>3</v>
      </c>
      <c r="G3" s="82" t="s">
        <v>365</v>
      </c>
      <c r="H3" s="78">
        <v>1</v>
      </c>
      <c r="I3" s="78"/>
      <c r="J3" s="78"/>
      <c r="K3" s="82" t="s">
        <v>350</v>
      </c>
      <c r="L3" s="78">
        <v>1</v>
      </c>
      <c r="M3" s="78"/>
      <c r="N3" s="78"/>
      <c r="O3" s="78"/>
      <c r="P3" s="78"/>
      <c r="Q3" s="78"/>
      <c r="R3" s="78"/>
    </row>
    <row r="4" spans="1:18" ht="15">
      <c r="A4" s="82" t="s">
        <v>364</v>
      </c>
      <c r="B4" s="78">
        <v>5</v>
      </c>
      <c r="C4" s="82" t="s">
        <v>363</v>
      </c>
      <c r="D4" s="78">
        <v>1</v>
      </c>
      <c r="E4" s="82" t="s">
        <v>356</v>
      </c>
      <c r="F4" s="78">
        <v>3</v>
      </c>
      <c r="G4" s="78"/>
      <c r="H4" s="78"/>
      <c r="I4" s="78"/>
      <c r="J4" s="78"/>
      <c r="K4" s="82" t="s">
        <v>351</v>
      </c>
      <c r="L4" s="78">
        <v>1</v>
      </c>
      <c r="M4" s="78"/>
      <c r="N4" s="78"/>
      <c r="O4" s="78"/>
      <c r="P4" s="78"/>
      <c r="Q4" s="78"/>
      <c r="R4" s="78"/>
    </row>
    <row r="5" spans="1:18" ht="15">
      <c r="A5" s="82" t="s">
        <v>365</v>
      </c>
      <c r="B5" s="78">
        <v>4</v>
      </c>
      <c r="C5" s="82" t="s">
        <v>358</v>
      </c>
      <c r="D5" s="78">
        <v>1</v>
      </c>
      <c r="E5" s="82" t="s">
        <v>366</v>
      </c>
      <c r="F5" s="78">
        <v>3</v>
      </c>
      <c r="G5" s="78"/>
      <c r="H5" s="78"/>
      <c r="I5" s="78"/>
      <c r="J5" s="78"/>
      <c r="K5" s="82" t="s">
        <v>352</v>
      </c>
      <c r="L5" s="78">
        <v>1</v>
      </c>
      <c r="M5" s="78"/>
      <c r="N5" s="78"/>
      <c r="O5" s="78"/>
      <c r="P5" s="78"/>
      <c r="Q5" s="78"/>
      <c r="R5" s="78"/>
    </row>
    <row r="6" spans="1:18" ht="15">
      <c r="A6" s="82" t="s">
        <v>366</v>
      </c>
      <c r="B6" s="78">
        <v>3</v>
      </c>
      <c r="C6" s="82" t="s">
        <v>359</v>
      </c>
      <c r="D6" s="78">
        <v>1</v>
      </c>
      <c r="E6" s="82" t="s">
        <v>362</v>
      </c>
      <c r="F6" s="78">
        <v>2</v>
      </c>
      <c r="G6" s="78"/>
      <c r="H6" s="78"/>
      <c r="I6" s="78"/>
      <c r="J6" s="78"/>
      <c r="K6" s="78"/>
      <c r="L6" s="78"/>
      <c r="M6" s="78"/>
      <c r="N6" s="78"/>
      <c r="O6" s="78"/>
      <c r="P6" s="78"/>
      <c r="Q6" s="78"/>
      <c r="R6" s="78"/>
    </row>
    <row r="7" spans="1:18" ht="15">
      <c r="A7" s="82" t="s">
        <v>362</v>
      </c>
      <c r="B7" s="78">
        <v>3</v>
      </c>
      <c r="C7" s="82" t="s">
        <v>362</v>
      </c>
      <c r="D7" s="78">
        <v>1</v>
      </c>
      <c r="E7" s="82" t="s">
        <v>358</v>
      </c>
      <c r="F7" s="78">
        <v>1</v>
      </c>
      <c r="G7" s="78"/>
      <c r="H7" s="78"/>
      <c r="I7" s="78"/>
      <c r="J7" s="78"/>
      <c r="K7" s="78"/>
      <c r="L7" s="78"/>
      <c r="M7" s="78"/>
      <c r="N7" s="78"/>
      <c r="O7" s="78"/>
      <c r="P7" s="78"/>
      <c r="Q7" s="78"/>
      <c r="R7" s="78"/>
    </row>
    <row r="8" spans="1:18" ht="15">
      <c r="A8" s="82" t="s">
        <v>349</v>
      </c>
      <c r="B8" s="78">
        <v>3</v>
      </c>
      <c r="C8" s="82" t="s">
        <v>360</v>
      </c>
      <c r="D8" s="78">
        <v>1</v>
      </c>
      <c r="E8" s="82" t="s">
        <v>359</v>
      </c>
      <c r="F8" s="78">
        <v>1</v>
      </c>
      <c r="G8" s="78"/>
      <c r="H8" s="78"/>
      <c r="I8" s="78"/>
      <c r="J8" s="78"/>
      <c r="K8" s="78"/>
      <c r="L8" s="78"/>
      <c r="M8" s="78"/>
      <c r="N8" s="78"/>
      <c r="O8" s="78"/>
      <c r="P8" s="78"/>
      <c r="Q8" s="78"/>
      <c r="R8" s="78"/>
    </row>
    <row r="9" spans="1:18" ht="15">
      <c r="A9" s="82" t="s">
        <v>361</v>
      </c>
      <c r="B9" s="78">
        <v>2</v>
      </c>
      <c r="C9" s="82" t="s">
        <v>361</v>
      </c>
      <c r="D9" s="78">
        <v>1</v>
      </c>
      <c r="E9" s="82" t="s">
        <v>360</v>
      </c>
      <c r="F9" s="78">
        <v>1</v>
      </c>
      <c r="G9" s="78"/>
      <c r="H9" s="78"/>
      <c r="I9" s="78"/>
      <c r="J9" s="78"/>
      <c r="K9" s="78"/>
      <c r="L9" s="78"/>
      <c r="M9" s="78"/>
      <c r="N9" s="78"/>
      <c r="O9" s="78"/>
      <c r="P9" s="78"/>
      <c r="Q9" s="78"/>
      <c r="R9" s="78"/>
    </row>
    <row r="10" spans="1:18" ht="15">
      <c r="A10" s="82" t="s">
        <v>360</v>
      </c>
      <c r="B10" s="78">
        <v>2</v>
      </c>
      <c r="C10" s="78"/>
      <c r="D10" s="78"/>
      <c r="E10" s="82" t="s">
        <v>361</v>
      </c>
      <c r="F10" s="78">
        <v>1</v>
      </c>
      <c r="G10" s="78"/>
      <c r="H10" s="78"/>
      <c r="I10" s="78"/>
      <c r="J10" s="78"/>
      <c r="K10" s="78"/>
      <c r="L10" s="78"/>
      <c r="M10" s="78"/>
      <c r="N10" s="78"/>
      <c r="O10" s="78"/>
      <c r="P10" s="78"/>
      <c r="Q10" s="78"/>
      <c r="R10" s="78"/>
    </row>
    <row r="11" spans="1:18" ht="15">
      <c r="A11" s="82" t="s">
        <v>359</v>
      </c>
      <c r="B11" s="78">
        <v>2</v>
      </c>
      <c r="C11" s="78"/>
      <c r="D11" s="78"/>
      <c r="E11" s="82" t="s">
        <v>354</v>
      </c>
      <c r="F11" s="78">
        <v>1</v>
      </c>
      <c r="G11" s="78"/>
      <c r="H11" s="78"/>
      <c r="I11" s="78"/>
      <c r="J11" s="78"/>
      <c r="K11" s="78"/>
      <c r="L11" s="78"/>
      <c r="M11" s="78"/>
      <c r="N11" s="78"/>
      <c r="O11" s="78"/>
      <c r="P11" s="78"/>
      <c r="Q11" s="78"/>
      <c r="R11" s="78"/>
    </row>
    <row r="14" spans="1:18" ht="15" customHeight="1">
      <c r="A14" s="13" t="s">
        <v>1329</v>
      </c>
      <c r="B14" s="13" t="s">
        <v>1307</v>
      </c>
      <c r="C14" s="13" t="s">
        <v>1330</v>
      </c>
      <c r="D14" s="13" t="s">
        <v>1310</v>
      </c>
      <c r="E14" s="13" t="s">
        <v>1331</v>
      </c>
      <c r="F14" s="13" t="s">
        <v>1312</v>
      </c>
      <c r="G14" s="13" t="s">
        <v>1332</v>
      </c>
      <c r="H14" s="13" t="s">
        <v>1314</v>
      </c>
      <c r="I14" s="13" t="s">
        <v>1333</v>
      </c>
      <c r="J14" s="13" t="s">
        <v>1316</v>
      </c>
      <c r="K14" s="13" t="s">
        <v>1334</v>
      </c>
      <c r="L14" s="13" t="s">
        <v>1318</v>
      </c>
      <c r="M14" s="13" t="s">
        <v>1335</v>
      </c>
      <c r="N14" s="13" t="s">
        <v>1320</v>
      </c>
      <c r="O14" s="78" t="s">
        <v>1336</v>
      </c>
      <c r="P14" s="78" t="s">
        <v>1322</v>
      </c>
      <c r="Q14" s="13" t="s">
        <v>1337</v>
      </c>
      <c r="R14" s="13" t="s">
        <v>1323</v>
      </c>
    </row>
    <row r="15" spans="1:18" ht="15">
      <c r="A15" s="78" t="s">
        <v>372</v>
      </c>
      <c r="B15" s="78">
        <v>26</v>
      </c>
      <c r="C15" s="78" t="s">
        <v>372</v>
      </c>
      <c r="D15" s="78">
        <v>11</v>
      </c>
      <c r="E15" s="78" t="s">
        <v>373</v>
      </c>
      <c r="F15" s="78">
        <v>11</v>
      </c>
      <c r="G15" s="78" t="s">
        <v>372</v>
      </c>
      <c r="H15" s="78">
        <v>4</v>
      </c>
      <c r="I15" s="78" t="s">
        <v>373</v>
      </c>
      <c r="J15" s="78">
        <v>1</v>
      </c>
      <c r="K15" s="78" t="s">
        <v>367</v>
      </c>
      <c r="L15" s="78">
        <v>3</v>
      </c>
      <c r="M15" s="78" t="s">
        <v>371</v>
      </c>
      <c r="N15" s="78">
        <v>1</v>
      </c>
      <c r="O15" s="78"/>
      <c r="P15" s="78"/>
      <c r="Q15" s="78" t="s">
        <v>372</v>
      </c>
      <c r="R15" s="78">
        <v>1</v>
      </c>
    </row>
    <row r="16" spans="1:18" ht="15">
      <c r="A16" s="78" t="s">
        <v>373</v>
      </c>
      <c r="B16" s="78">
        <v>13</v>
      </c>
      <c r="C16" s="78"/>
      <c r="D16" s="78"/>
      <c r="E16" s="78" t="s">
        <v>372</v>
      </c>
      <c r="F16" s="78">
        <v>10</v>
      </c>
      <c r="G16" s="78" t="s">
        <v>373</v>
      </c>
      <c r="H16" s="78">
        <v>1</v>
      </c>
      <c r="I16" s="78"/>
      <c r="J16" s="78"/>
      <c r="K16" s="78" t="s">
        <v>368</v>
      </c>
      <c r="L16" s="78">
        <v>1</v>
      </c>
      <c r="M16" s="78"/>
      <c r="N16" s="78"/>
      <c r="O16" s="78"/>
      <c r="P16" s="78"/>
      <c r="Q16" s="78"/>
      <c r="R16" s="78"/>
    </row>
    <row r="17" spans="1:18" ht="15">
      <c r="A17" s="78" t="s">
        <v>367</v>
      </c>
      <c r="B17" s="78">
        <v>3</v>
      </c>
      <c r="C17" s="78"/>
      <c r="D17" s="78"/>
      <c r="E17" s="78"/>
      <c r="F17" s="78"/>
      <c r="G17" s="78"/>
      <c r="H17" s="78"/>
      <c r="I17" s="78"/>
      <c r="J17" s="78"/>
      <c r="K17" s="78" t="s">
        <v>369</v>
      </c>
      <c r="L17" s="78">
        <v>1</v>
      </c>
      <c r="M17" s="78"/>
      <c r="N17" s="78"/>
      <c r="O17" s="78"/>
      <c r="P17" s="78"/>
      <c r="Q17" s="78"/>
      <c r="R17" s="78"/>
    </row>
    <row r="18" spans="1:18" ht="15">
      <c r="A18" s="78" t="s">
        <v>371</v>
      </c>
      <c r="B18" s="78">
        <v>1</v>
      </c>
      <c r="C18" s="78"/>
      <c r="D18" s="78"/>
      <c r="E18" s="78"/>
      <c r="F18" s="78"/>
      <c r="G18" s="78"/>
      <c r="H18" s="78"/>
      <c r="I18" s="78"/>
      <c r="J18" s="78"/>
      <c r="K18" s="78" t="s">
        <v>370</v>
      </c>
      <c r="L18" s="78">
        <v>1</v>
      </c>
      <c r="M18" s="78"/>
      <c r="N18" s="78"/>
      <c r="O18" s="78"/>
      <c r="P18" s="78"/>
      <c r="Q18" s="78"/>
      <c r="R18" s="78"/>
    </row>
    <row r="19" spans="1:18" ht="15">
      <c r="A19" s="78" t="s">
        <v>370</v>
      </c>
      <c r="B19" s="78">
        <v>1</v>
      </c>
      <c r="C19" s="78"/>
      <c r="D19" s="78"/>
      <c r="E19" s="78"/>
      <c r="F19" s="78"/>
      <c r="G19" s="78"/>
      <c r="H19" s="78"/>
      <c r="I19" s="78"/>
      <c r="J19" s="78"/>
      <c r="K19" s="78"/>
      <c r="L19" s="78"/>
      <c r="M19" s="78"/>
      <c r="N19" s="78"/>
      <c r="O19" s="78"/>
      <c r="P19" s="78"/>
      <c r="Q19" s="78"/>
      <c r="R19" s="78"/>
    </row>
    <row r="20" spans="1:18" ht="15">
      <c r="A20" s="78" t="s">
        <v>369</v>
      </c>
      <c r="B20" s="78">
        <v>1</v>
      </c>
      <c r="C20" s="78"/>
      <c r="D20" s="78"/>
      <c r="E20" s="78"/>
      <c r="F20" s="78"/>
      <c r="G20" s="78"/>
      <c r="H20" s="78"/>
      <c r="I20" s="78"/>
      <c r="J20" s="78"/>
      <c r="K20" s="78"/>
      <c r="L20" s="78"/>
      <c r="M20" s="78"/>
      <c r="N20" s="78"/>
      <c r="O20" s="78"/>
      <c r="P20" s="78"/>
      <c r="Q20" s="78"/>
      <c r="R20" s="78"/>
    </row>
    <row r="21" spans="1:18" ht="15">
      <c r="A21" s="78" t="s">
        <v>368</v>
      </c>
      <c r="B21" s="78">
        <v>1</v>
      </c>
      <c r="C21" s="78"/>
      <c r="D21" s="78"/>
      <c r="E21" s="78"/>
      <c r="F21" s="78"/>
      <c r="G21" s="78"/>
      <c r="H21" s="78"/>
      <c r="I21" s="78"/>
      <c r="J21" s="78"/>
      <c r="K21" s="78"/>
      <c r="L21" s="78"/>
      <c r="M21" s="78"/>
      <c r="N21" s="78"/>
      <c r="O21" s="78"/>
      <c r="P21" s="78"/>
      <c r="Q21" s="78"/>
      <c r="R21" s="78"/>
    </row>
    <row r="24" spans="1:18" ht="15" customHeight="1">
      <c r="A24" s="13" t="s">
        <v>1342</v>
      </c>
      <c r="B24" s="13" t="s">
        <v>1307</v>
      </c>
      <c r="C24" s="13" t="s">
        <v>1349</v>
      </c>
      <c r="D24" s="13" t="s">
        <v>1310</v>
      </c>
      <c r="E24" s="13" t="s">
        <v>1351</v>
      </c>
      <c r="F24" s="13" t="s">
        <v>1312</v>
      </c>
      <c r="G24" s="13" t="s">
        <v>1352</v>
      </c>
      <c r="H24" s="13" t="s">
        <v>1314</v>
      </c>
      <c r="I24" s="78" t="s">
        <v>1353</v>
      </c>
      <c r="J24" s="78" t="s">
        <v>1316</v>
      </c>
      <c r="K24" s="13" t="s">
        <v>1354</v>
      </c>
      <c r="L24" s="13" t="s">
        <v>1318</v>
      </c>
      <c r="M24" s="13" t="s">
        <v>1355</v>
      </c>
      <c r="N24" s="13" t="s">
        <v>1320</v>
      </c>
      <c r="O24" s="78" t="s">
        <v>1358</v>
      </c>
      <c r="P24" s="78" t="s">
        <v>1322</v>
      </c>
      <c r="Q24" s="13" t="s">
        <v>1359</v>
      </c>
      <c r="R24" s="13" t="s">
        <v>1323</v>
      </c>
    </row>
    <row r="25" spans="1:18" ht="15">
      <c r="A25" s="78" t="s">
        <v>379</v>
      </c>
      <c r="B25" s="78">
        <v>15</v>
      </c>
      <c r="C25" s="78" t="s">
        <v>295</v>
      </c>
      <c r="D25" s="78">
        <v>3</v>
      </c>
      <c r="E25" s="78" t="s">
        <v>295</v>
      </c>
      <c r="F25" s="78">
        <v>11</v>
      </c>
      <c r="G25" s="78" t="s">
        <v>379</v>
      </c>
      <c r="H25" s="78">
        <v>5</v>
      </c>
      <c r="I25" s="78"/>
      <c r="J25" s="78"/>
      <c r="K25" s="78" t="s">
        <v>374</v>
      </c>
      <c r="L25" s="78">
        <v>1</v>
      </c>
      <c r="M25" s="78" t="s">
        <v>378</v>
      </c>
      <c r="N25" s="78">
        <v>3</v>
      </c>
      <c r="O25" s="78"/>
      <c r="P25" s="78"/>
      <c r="Q25" s="78" t="s">
        <v>385</v>
      </c>
      <c r="R25" s="78">
        <v>1</v>
      </c>
    </row>
    <row r="26" spans="1:18" ht="15">
      <c r="A26" s="78" t="s">
        <v>295</v>
      </c>
      <c r="B26" s="78">
        <v>14</v>
      </c>
      <c r="C26" s="78" t="s">
        <v>379</v>
      </c>
      <c r="D26" s="78">
        <v>3</v>
      </c>
      <c r="E26" s="78" t="s">
        <v>1345</v>
      </c>
      <c r="F26" s="78">
        <v>8</v>
      </c>
      <c r="G26" s="78" t="s">
        <v>226</v>
      </c>
      <c r="H26" s="78">
        <v>1</v>
      </c>
      <c r="I26" s="78"/>
      <c r="J26" s="78"/>
      <c r="K26" s="78" t="s">
        <v>375</v>
      </c>
      <c r="L26" s="78">
        <v>1</v>
      </c>
      <c r="M26" s="78" t="s">
        <v>1356</v>
      </c>
      <c r="N26" s="78">
        <v>1</v>
      </c>
      <c r="O26" s="78"/>
      <c r="P26" s="78"/>
      <c r="Q26" s="78"/>
      <c r="R26" s="78"/>
    </row>
    <row r="27" spans="1:18" ht="15">
      <c r="A27" s="78" t="s">
        <v>1343</v>
      </c>
      <c r="B27" s="78">
        <v>8</v>
      </c>
      <c r="C27" s="78" t="s">
        <v>1350</v>
      </c>
      <c r="D27" s="78">
        <v>1</v>
      </c>
      <c r="E27" s="78" t="s">
        <v>1344</v>
      </c>
      <c r="F27" s="78">
        <v>8</v>
      </c>
      <c r="G27" s="78" t="s">
        <v>1346</v>
      </c>
      <c r="H27" s="78">
        <v>1</v>
      </c>
      <c r="I27" s="78"/>
      <c r="J27" s="78"/>
      <c r="K27" s="78" t="s">
        <v>376</v>
      </c>
      <c r="L27" s="78">
        <v>1</v>
      </c>
      <c r="M27" s="78" t="s">
        <v>1357</v>
      </c>
      <c r="N27" s="78">
        <v>1</v>
      </c>
      <c r="O27" s="78"/>
      <c r="P27" s="78"/>
      <c r="Q27" s="78"/>
      <c r="R27" s="78"/>
    </row>
    <row r="28" spans="1:18" ht="15">
      <c r="A28" s="78" t="s">
        <v>1344</v>
      </c>
      <c r="B28" s="78">
        <v>8</v>
      </c>
      <c r="C28" s="78" t="s">
        <v>253</v>
      </c>
      <c r="D28" s="78">
        <v>1</v>
      </c>
      <c r="E28" s="78" t="s">
        <v>1343</v>
      </c>
      <c r="F28" s="78">
        <v>8</v>
      </c>
      <c r="G28" s="78"/>
      <c r="H28" s="78"/>
      <c r="I28" s="78"/>
      <c r="J28" s="78"/>
      <c r="K28" s="78"/>
      <c r="L28" s="78"/>
      <c r="M28" s="78"/>
      <c r="N28" s="78"/>
      <c r="O28" s="78"/>
      <c r="P28" s="78"/>
      <c r="Q28" s="78"/>
      <c r="R28" s="78"/>
    </row>
    <row r="29" spans="1:18" ht="15">
      <c r="A29" s="78" t="s">
        <v>1345</v>
      </c>
      <c r="B29" s="78">
        <v>8</v>
      </c>
      <c r="C29" s="78" t="s">
        <v>381</v>
      </c>
      <c r="D29" s="78">
        <v>1</v>
      </c>
      <c r="E29" s="78" t="s">
        <v>379</v>
      </c>
      <c r="F29" s="78">
        <v>7</v>
      </c>
      <c r="G29" s="78"/>
      <c r="H29" s="78"/>
      <c r="I29" s="78"/>
      <c r="J29" s="78"/>
      <c r="K29" s="78"/>
      <c r="L29" s="78"/>
      <c r="M29" s="78"/>
      <c r="N29" s="78"/>
      <c r="O29" s="78"/>
      <c r="P29" s="78"/>
      <c r="Q29" s="78"/>
      <c r="R29" s="78"/>
    </row>
    <row r="30" spans="1:18" ht="15">
      <c r="A30" s="78" t="s">
        <v>384</v>
      </c>
      <c r="B30" s="78">
        <v>6</v>
      </c>
      <c r="C30" s="78" t="s">
        <v>384</v>
      </c>
      <c r="D30" s="78">
        <v>1</v>
      </c>
      <c r="E30" s="78" t="s">
        <v>1346</v>
      </c>
      <c r="F30" s="78">
        <v>5</v>
      </c>
      <c r="G30" s="78"/>
      <c r="H30" s="78"/>
      <c r="I30" s="78"/>
      <c r="J30" s="78"/>
      <c r="K30" s="78"/>
      <c r="L30" s="78"/>
      <c r="M30" s="78"/>
      <c r="N30" s="78"/>
      <c r="O30" s="78"/>
      <c r="P30" s="78"/>
      <c r="Q30" s="78"/>
      <c r="R30" s="78"/>
    </row>
    <row r="31" spans="1:18" ht="15">
      <c r="A31" s="78" t="s">
        <v>1346</v>
      </c>
      <c r="B31" s="78">
        <v>6</v>
      </c>
      <c r="C31" s="78" t="s">
        <v>382</v>
      </c>
      <c r="D31" s="78">
        <v>1</v>
      </c>
      <c r="E31" s="78" t="s">
        <v>1347</v>
      </c>
      <c r="F31" s="78">
        <v>5</v>
      </c>
      <c r="G31" s="78"/>
      <c r="H31" s="78"/>
      <c r="I31" s="78"/>
      <c r="J31" s="78"/>
      <c r="K31" s="78"/>
      <c r="L31" s="78"/>
      <c r="M31" s="78"/>
      <c r="N31" s="78"/>
      <c r="O31" s="78"/>
      <c r="P31" s="78"/>
      <c r="Q31" s="78"/>
      <c r="R31" s="78"/>
    </row>
    <row r="32" spans="1:18" ht="15">
      <c r="A32" s="78" t="s">
        <v>1347</v>
      </c>
      <c r="B32" s="78">
        <v>5</v>
      </c>
      <c r="C32" s="78" t="s">
        <v>383</v>
      </c>
      <c r="D32" s="78">
        <v>1</v>
      </c>
      <c r="E32" s="78" t="s">
        <v>384</v>
      </c>
      <c r="F32" s="78">
        <v>5</v>
      </c>
      <c r="G32" s="78"/>
      <c r="H32" s="78"/>
      <c r="I32" s="78"/>
      <c r="J32" s="78"/>
      <c r="K32" s="78"/>
      <c r="L32" s="78"/>
      <c r="M32" s="78"/>
      <c r="N32" s="78"/>
      <c r="O32" s="78"/>
      <c r="P32" s="78"/>
      <c r="Q32" s="78"/>
      <c r="R32" s="78"/>
    </row>
    <row r="33" spans="1:18" ht="15">
      <c r="A33" s="78" t="s">
        <v>1348</v>
      </c>
      <c r="B33" s="78">
        <v>4</v>
      </c>
      <c r="C33" s="78"/>
      <c r="D33" s="78"/>
      <c r="E33" s="78" t="s">
        <v>1348</v>
      </c>
      <c r="F33" s="78">
        <v>4</v>
      </c>
      <c r="G33" s="78"/>
      <c r="H33" s="78"/>
      <c r="I33" s="78"/>
      <c r="J33" s="78"/>
      <c r="K33" s="78"/>
      <c r="L33" s="78"/>
      <c r="M33" s="78"/>
      <c r="N33" s="78"/>
      <c r="O33" s="78"/>
      <c r="P33" s="78"/>
      <c r="Q33" s="78"/>
      <c r="R33" s="78"/>
    </row>
    <row r="34" spans="1:18" ht="15">
      <c r="A34" s="78" t="s">
        <v>226</v>
      </c>
      <c r="B34" s="78">
        <v>4</v>
      </c>
      <c r="C34" s="78"/>
      <c r="D34" s="78"/>
      <c r="E34" s="78" t="s">
        <v>226</v>
      </c>
      <c r="F34" s="78">
        <v>3</v>
      </c>
      <c r="G34" s="78"/>
      <c r="H34" s="78"/>
      <c r="I34" s="78"/>
      <c r="J34" s="78"/>
      <c r="K34" s="78"/>
      <c r="L34" s="78"/>
      <c r="M34" s="78"/>
      <c r="N34" s="78"/>
      <c r="O34" s="78"/>
      <c r="P34" s="78"/>
      <c r="Q34" s="78"/>
      <c r="R34" s="78"/>
    </row>
    <row r="37" spans="1:18" ht="15" customHeight="1">
      <c r="A37" s="13" t="s">
        <v>1364</v>
      </c>
      <c r="B37" s="13" t="s">
        <v>1307</v>
      </c>
      <c r="C37" s="13" t="s">
        <v>1373</v>
      </c>
      <c r="D37" s="13" t="s">
        <v>1310</v>
      </c>
      <c r="E37" s="13" t="s">
        <v>1380</v>
      </c>
      <c r="F37" s="13" t="s">
        <v>1312</v>
      </c>
      <c r="G37" s="13" t="s">
        <v>1382</v>
      </c>
      <c r="H37" s="13" t="s">
        <v>1314</v>
      </c>
      <c r="I37" s="78" t="s">
        <v>1387</v>
      </c>
      <c r="J37" s="78" t="s">
        <v>1316</v>
      </c>
      <c r="K37" s="13" t="s">
        <v>1388</v>
      </c>
      <c r="L37" s="13" t="s">
        <v>1318</v>
      </c>
      <c r="M37" s="13" t="s">
        <v>1393</v>
      </c>
      <c r="N37" s="13" t="s">
        <v>1320</v>
      </c>
      <c r="O37" s="78" t="s">
        <v>1404</v>
      </c>
      <c r="P37" s="78" t="s">
        <v>1322</v>
      </c>
      <c r="Q37" s="78" t="s">
        <v>1405</v>
      </c>
      <c r="R37" s="78" t="s">
        <v>1323</v>
      </c>
    </row>
    <row r="38" spans="1:18" ht="15">
      <c r="A38" s="84" t="s">
        <v>1365</v>
      </c>
      <c r="B38" s="84">
        <v>33</v>
      </c>
      <c r="C38" s="84" t="s">
        <v>1370</v>
      </c>
      <c r="D38" s="84">
        <v>23</v>
      </c>
      <c r="E38" s="84" t="s">
        <v>226</v>
      </c>
      <c r="F38" s="84">
        <v>22</v>
      </c>
      <c r="G38" s="84" t="s">
        <v>226</v>
      </c>
      <c r="H38" s="84">
        <v>9</v>
      </c>
      <c r="I38" s="84"/>
      <c r="J38" s="84"/>
      <c r="K38" s="84" t="s">
        <v>226</v>
      </c>
      <c r="L38" s="84">
        <v>8</v>
      </c>
      <c r="M38" s="84" t="s">
        <v>1394</v>
      </c>
      <c r="N38" s="84">
        <v>3</v>
      </c>
      <c r="O38" s="84"/>
      <c r="P38" s="84"/>
      <c r="Q38" s="84"/>
      <c r="R38" s="84"/>
    </row>
    <row r="39" spans="1:18" ht="15">
      <c r="A39" s="84" t="s">
        <v>1366</v>
      </c>
      <c r="B39" s="84">
        <v>3</v>
      </c>
      <c r="C39" s="84" t="s">
        <v>1371</v>
      </c>
      <c r="D39" s="84">
        <v>12</v>
      </c>
      <c r="E39" s="84" t="s">
        <v>1370</v>
      </c>
      <c r="F39" s="84">
        <v>19</v>
      </c>
      <c r="G39" s="84" t="s">
        <v>1370</v>
      </c>
      <c r="H39" s="84">
        <v>9</v>
      </c>
      <c r="I39" s="84"/>
      <c r="J39" s="84"/>
      <c r="K39" s="84" t="s">
        <v>1389</v>
      </c>
      <c r="L39" s="84">
        <v>8</v>
      </c>
      <c r="M39" s="84" t="s">
        <v>1395</v>
      </c>
      <c r="N39" s="84">
        <v>3</v>
      </c>
      <c r="O39" s="84"/>
      <c r="P39" s="84"/>
      <c r="Q39" s="84"/>
      <c r="R39" s="84"/>
    </row>
    <row r="40" spans="1:18" ht="15">
      <c r="A40" s="84" t="s">
        <v>1367</v>
      </c>
      <c r="B40" s="84">
        <v>0</v>
      </c>
      <c r="C40" s="84" t="s">
        <v>1372</v>
      </c>
      <c r="D40" s="84">
        <v>11</v>
      </c>
      <c r="E40" s="84" t="s">
        <v>231</v>
      </c>
      <c r="F40" s="84">
        <v>12</v>
      </c>
      <c r="G40" s="84" t="s">
        <v>1383</v>
      </c>
      <c r="H40" s="84">
        <v>9</v>
      </c>
      <c r="I40" s="84"/>
      <c r="J40" s="84"/>
      <c r="K40" s="84" t="s">
        <v>1390</v>
      </c>
      <c r="L40" s="84">
        <v>8</v>
      </c>
      <c r="M40" s="84" t="s">
        <v>1396</v>
      </c>
      <c r="N40" s="84">
        <v>3</v>
      </c>
      <c r="O40" s="84"/>
      <c r="P40" s="84"/>
      <c r="Q40" s="84"/>
      <c r="R40" s="84"/>
    </row>
    <row r="41" spans="1:18" ht="15">
      <c r="A41" s="84" t="s">
        <v>1368</v>
      </c>
      <c r="B41" s="84">
        <v>1197</v>
      </c>
      <c r="C41" s="84" t="s">
        <v>1374</v>
      </c>
      <c r="D41" s="84">
        <v>11</v>
      </c>
      <c r="E41" s="84" t="s">
        <v>295</v>
      </c>
      <c r="F41" s="84">
        <v>11</v>
      </c>
      <c r="G41" s="84" t="s">
        <v>1384</v>
      </c>
      <c r="H41" s="84">
        <v>5</v>
      </c>
      <c r="I41" s="84"/>
      <c r="J41" s="84"/>
      <c r="K41" s="84" t="s">
        <v>1391</v>
      </c>
      <c r="L41" s="84">
        <v>7</v>
      </c>
      <c r="M41" s="84" t="s">
        <v>1397</v>
      </c>
      <c r="N41" s="84">
        <v>3</v>
      </c>
      <c r="O41" s="84"/>
      <c r="P41" s="84"/>
      <c r="Q41" s="84"/>
      <c r="R41" s="84"/>
    </row>
    <row r="42" spans="1:18" ht="15">
      <c r="A42" s="84" t="s">
        <v>1369</v>
      </c>
      <c r="B42" s="84">
        <v>1233</v>
      </c>
      <c r="C42" s="84" t="s">
        <v>231</v>
      </c>
      <c r="D42" s="84">
        <v>10</v>
      </c>
      <c r="E42" s="84" t="s">
        <v>1381</v>
      </c>
      <c r="F42" s="84">
        <v>11</v>
      </c>
      <c r="G42" s="84" t="s">
        <v>1385</v>
      </c>
      <c r="H42" s="84">
        <v>5</v>
      </c>
      <c r="I42" s="84"/>
      <c r="J42" s="84"/>
      <c r="K42" s="84" t="s">
        <v>1392</v>
      </c>
      <c r="L42" s="84">
        <v>3</v>
      </c>
      <c r="M42" s="84" t="s">
        <v>1398</v>
      </c>
      <c r="N42" s="84">
        <v>3</v>
      </c>
      <c r="O42" s="84"/>
      <c r="P42" s="84"/>
      <c r="Q42" s="84"/>
      <c r="R42" s="84"/>
    </row>
    <row r="43" spans="1:18" ht="15">
      <c r="A43" s="84" t="s">
        <v>1370</v>
      </c>
      <c r="B43" s="84">
        <v>51</v>
      </c>
      <c r="C43" s="84" t="s">
        <v>1375</v>
      </c>
      <c r="D43" s="84">
        <v>10</v>
      </c>
      <c r="E43" s="84" t="s">
        <v>1372</v>
      </c>
      <c r="F43" s="84">
        <v>10</v>
      </c>
      <c r="G43" s="84" t="s">
        <v>1376</v>
      </c>
      <c r="H43" s="84">
        <v>4</v>
      </c>
      <c r="I43" s="84"/>
      <c r="J43" s="84"/>
      <c r="K43" s="84"/>
      <c r="L43" s="84"/>
      <c r="M43" s="84" t="s">
        <v>1399</v>
      </c>
      <c r="N43" s="84">
        <v>3</v>
      </c>
      <c r="O43" s="84"/>
      <c r="P43" s="84"/>
      <c r="Q43" s="84"/>
      <c r="R43" s="84"/>
    </row>
    <row r="44" spans="1:18" ht="15">
      <c r="A44" s="84" t="s">
        <v>226</v>
      </c>
      <c r="B44" s="84">
        <v>45</v>
      </c>
      <c r="C44" s="84" t="s">
        <v>1376</v>
      </c>
      <c r="D44" s="84">
        <v>9</v>
      </c>
      <c r="E44" s="84" t="s">
        <v>1374</v>
      </c>
      <c r="F44" s="84">
        <v>10</v>
      </c>
      <c r="G44" s="84" t="s">
        <v>1377</v>
      </c>
      <c r="H44" s="84">
        <v>4</v>
      </c>
      <c r="I44" s="84"/>
      <c r="J44" s="84"/>
      <c r="K44" s="84"/>
      <c r="L44" s="84"/>
      <c r="M44" s="84" t="s">
        <v>1400</v>
      </c>
      <c r="N44" s="84">
        <v>3</v>
      </c>
      <c r="O44" s="84"/>
      <c r="P44" s="84"/>
      <c r="Q44" s="84"/>
      <c r="R44" s="84"/>
    </row>
    <row r="45" spans="1:18" ht="15">
      <c r="A45" s="84" t="s">
        <v>1371</v>
      </c>
      <c r="B45" s="84">
        <v>26</v>
      </c>
      <c r="C45" s="84" t="s">
        <v>1377</v>
      </c>
      <c r="D45" s="84">
        <v>9</v>
      </c>
      <c r="E45" s="84" t="s">
        <v>1376</v>
      </c>
      <c r="F45" s="84">
        <v>9</v>
      </c>
      <c r="G45" s="84" t="s">
        <v>1371</v>
      </c>
      <c r="H45" s="84">
        <v>4</v>
      </c>
      <c r="I45" s="84"/>
      <c r="J45" s="84"/>
      <c r="K45" s="84"/>
      <c r="L45" s="84"/>
      <c r="M45" s="84" t="s">
        <v>1401</v>
      </c>
      <c r="N45" s="84">
        <v>3</v>
      </c>
      <c r="O45" s="84"/>
      <c r="P45" s="84"/>
      <c r="Q45" s="84"/>
      <c r="R45" s="84"/>
    </row>
    <row r="46" spans="1:18" ht="15">
      <c r="A46" s="84" t="s">
        <v>231</v>
      </c>
      <c r="B46" s="84">
        <v>25</v>
      </c>
      <c r="C46" s="84" t="s">
        <v>1378</v>
      </c>
      <c r="D46" s="84">
        <v>8</v>
      </c>
      <c r="E46" s="84" t="s">
        <v>1377</v>
      </c>
      <c r="F46" s="84">
        <v>9</v>
      </c>
      <c r="G46" s="84" t="s">
        <v>1378</v>
      </c>
      <c r="H46" s="84">
        <v>4</v>
      </c>
      <c r="I46" s="84"/>
      <c r="J46" s="84"/>
      <c r="K46" s="84"/>
      <c r="L46" s="84"/>
      <c r="M46" s="84" t="s">
        <v>1402</v>
      </c>
      <c r="N46" s="84">
        <v>3</v>
      </c>
      <c r="O46" s="84"/>
      <c r="P46" s="84"/>
      <c r="Q46" s="84"/>
      <c r="R46" s="84"/>
    </row>
    <row r="47" spans="1:18" ht="15">
      <c r="A47" s="84" t="s">
        <v>1372</v>
      </c>
      <c r="B47" s="84">
        <v>25</v>
      </c>
      <c r="C47" s="84" t="s">
        <v>1379</v>
      </c>
      <c r="D47" s="84">
        <v>8</v>
      </c>
      <c r="E47" s="84" t="s">
        <v>1371</v>
      </c>
      <c r="F47" s="84">
        <v>9</v>
      </c>
      <c r="G47" s="84" t="s">
        <v>1386</v>
      </c>
      <c r="H47" s="84">
        <v>4</v>
      </c>
      <c r="I47" s="84"/>
      <c r="J47" s="84"/>
      <c r="K47" s="84"/>
      <c r="L47" s="84"/>
      <c r="M47" s="84" t="s">
        <v>1403</v>
      </c>
      <c r="N47" s="84">
        <v>3</v>
      </c>
      <c r="O47" s="84"/>
      <c r="P47" s="84"/>
      <c r="Q47" s="84"/>
      <c r="R47" s="84"/>
    </row>
    <row r="50" spans="1:18" ht="15" customHeight="1">
      <c r="A50" s="13" t="s">
        <v>1412</v>
      </c>
      <c r="B50" s="13" t="s">
        <v>1307</v>
      </c>
      <c r="C50" s="13" t="s">
        <v>1423</v>
      </c>
      <c r="D50" s="13" t="s">
        <v>1310</v>
      </c>
      <c r="E50" s="13" t="s">
        <v>1426</v>
      </c>
      <c r="F50" s="13" t="s">
        <v>1312</v>
      </c>
      <c r="G50" s="13" t="s">
        <v>1431</v>
      </c>
      <c r="H50" s="13" t="s">
        <v>1314</v>
      </c>
      <c r="I50" s="78" t="s">
        <v>1435</v>
      </c>
      <c r="J50" s="78" t="s">
        <v>1316</v>
      </c>
      <c r="K50" s="13" t="s">
        <v>1436</v>
      </c>
      <c r="L50" s="13" t="s">
        <v>1318</v>
      </c>
      <c r="M50" s="13" t="s">
        <v>1440</v>
      </c>
      <c r="N50" s="13" t="s">
        <v>1320</v>
      </c>
      <c r="O50" s="78" t="s">
        <v>1451</v>
      </c>
      <c r="P50" s="78" t="s">
        <v>1322</v>
      </c>
      <c r="Q50" s="78" t="s">
        <v>1452</v>
      </c>
      <c r="R50" s="78" t="s">
        <v>1323</v>
      </c>
    </row>
    <row r="51" spans="1:18" ht="15">
      <c r="A51" s="84" t="s">
        <v>1413</v>
      </c>
      <c r="B51" s="84">
        <v>25</v>
      </c>
      <c r="C51" s="84" t="s">
        <v>1413</v>
      </c>
      <c r="D51" s="84">
        <v>11</v>
      </c>
      <c r="E51" s="84" t="s">
        <v>1413</v>
      </c>
      <c r="F51" s="84">
        <v>10</v>
      </c>
      <c r="G51" s="84" t="s">
        <v>1419</v>
      </c>
      <c r="H51" s="84">
        <v>4</v>
      </c>
      <c r="I51" s="84"/>
      <c r="J51" s="84"/>
      <c r="K51" s="84" t="s">
        <v>1437</v>
      </c>
      <c r="L51" s="84">
        <v>8</v>
      </c>
      <c r="M51" s="84" t="s">
        <v>1441</v>
      </c>
      <c r="N51" s="84">
        <v>3</v>
      </c>
      <c r="O51" s="84"/>
      <c r="P51" s="84"/>
      <c r="Q51" s="84"/>
      <c r="R51" s="84"/>
    </row>
    <row r="52" spans="1:18" ht="15">
      <c r="A52" s="84" t="s">
        <v>1414</v>
      </c>
      <c r="B52" s="84">
        <v>25</v>
      </c>
      <c r="C52" s="84" t="s">
        <v>1414</v>
      </c>
      <c r="D52" s="84">
        <v>11</v>
      </c>
      <c r="E52" s="84" t="s">
        <v>1414</v>
      </c>
      <c r="F52" s="84">
        <v>10</v>
      </c>
      <c r="G52" s="84" t="s">
        <v>1416</v>
      </c>
      <c r="H52" s="84">
        <v>4</v>
      </c>
      <c r="I52" s="84"/>
      <c r="J52" s="84"/>
      <c r="K52" s="84" t="s">
        <v>1438</v>
      </c>
      <c r="L52" s="84">
        <v>7</v>
      </c>
      <c r="M52" s="84" t="s">
        <v>1442</v>
      </c>
      <c r="N52" s="84">
        <v>3</v>
      </c>
      <c r="O52" s="84"/>
      <c r="P52" s="84"/>
      <c r="Q52" s="84"/>
      <c r="R52" s="84"/>
    </row>
    <row r="53" spans="1:18" ht="15">
      <c r="A53" s="84" t="s">
        <v>1415</v>
      </c>
      <c r="B53" s="84">
        <v>23</v>
      </c>
      <c r="C53" s="84" t="s">
        <v>1415</v>
      </c>
      <c r="D53" s="84">
        <v>10</v>
      </c>
      <c r="E53" s="84" t="s">
        <v>1419</v>
      </c>
      <c r="F53" s="84">
        <v>9</v>
      </c>
      <c r="G53" s="84" t="s">
        <v>1417</v>
      </c>
      <c r="H53" s="84">
        <v>4</v>
      </c>
      <c r="I53" s="84"/>
      <c r="J53" s="84"/>
      <c r="K53" s="84" t="s">
        <v>1439</v>
      </c>
      <c r="L53" s="84">
        <v>7</v>
      </c>
      <c r="M53" s="84" t="s">
        <v>1443</v>
      </c>
      <c r="N53" s="84">
        <v>3</v>
      </c>
      <c r="O53" s="84"/>
      <c r="P53" s="84"/>
      <c r="Q53" s="84"/>
      <c r="R53" s="84"/>
    </row>
    <row r="54" spans="1:18" ht="15">
      <c r="A54" s="84" t="s">
        <v>1416</v>
      </c>
      <c r="B54" s="84">
        <v>22</v>
      </c>
      <c r="C54" s="84" t="s">
        <v>1416</v>
      </c>
      <c r="D54" s="84">
        <v>9</v>
      </c>
      <c r="E54" s="84" t="s">
        <v>1416</v>
      </c>
      <c r="F54" s="84">
        <v>9</v>
      </c>
      <c r="G54" s="84" t="s">
        <v>1415</v>
      </c>
      <c r="H54" s="84">
        <v>4</v>
      </c>
      <c r="I54" s="84"/>
      <c r="J54" s="84"/>
      <c r="K54" s="84"/>
      <c r="L54" s="84"/>
      <c r="M54" s="84" t="s">
        <v>1444</v>
      </c>
      <c r="N54" s="84">
        <v>3</v>
      </c>
      <c r="O54" s="84"/>
      <c r="P54" s="84"/>
      <c r="Q54" s="84"/>
      <c r="R54" s="84"/>
    </row>
    <row r="55" spans="1:18" ht="15">
      <c r="A55" s="84" t="s">
        <v>1417</v>
      </c>
      <c r="B55" s="84">
        <v>22</v>
      </c>
      <c r="C55" s="84" t="s">
        <v>1417</v>
      </c>
      <c r="D55" s="84">
        <v>9</v>
      </c>
      <c r="E55" s="84" t="s">
        <v>1417</v>
      </c>
      <c r="F55" s="84">
        <v>9</v>
      </c>
      <c r="G55" s="84" t="s">
        <v>1418</v>
      </c>
      <c r="H55" s="84">
        <v>4</v>
      </c>
      <c r="I55" s="84"/>
      <c r="J55" s="84"/>
      <c r="K55" s="84"/>
      <c r="L55" s="84"/>
      <c r="M55" s="84" t="s">
        <v>1445</v>
      </c>
      <c r="N55" s="84">
        <v>3</v>
      </c>
      <c r="O55" s="84"/>
      <c r="P55" s="84"/>
      <c r="Q55" s="84"/>
      <c r="R55" s="84"/>
    </row>
    <row r="56" spans="1:18" ht="15">
      <c r="A56" s="84" t="s">
        <v>1418</v>
      </c>
      <c r="B56" s="84">
        <v>17</v>
      </c>
      <c r="C56" s="84" t="s">
        <v>1418</v>
      </c>
      <c r="D56" s="84">
        <v>8</v>
      </c>
      <c r="E56" s="84" t="s">
        <v>1415</v>
      </c>
      <c r="F56" s="84">
        <v>9</v>
      </c>
      <c r="G56" s="84" t="s">
        <v>1432</v>
      </c>
      <c r="H56" s="84">
        <v>4</v>
      </c>
      <c r="I56" s="84"/>
      <c r="J56" s="84"/>
      <c r="K56" s="84"/>
      <c r="L56" s="84"/>
      <c r="M56" s="84" t="s">
        <v>1446</v>
      </c>
      <c r="N56" s="84">
        <v>3</v>
      </c>
      <c r="O56" s="84"/>
      <c r="P56" s="84"/>
      <c r="Q56" s="84"/>
      <c r="R56" s="84"/>
    </row>
    <row r="57" spans="1:18" ht="15">
      <c r="A57" s="84" t="s">
        <v>1419</v>
      </c>
      <c r="B57" s="84">
        <v>16</v>
      </c>
      <c r="C57" s="84" t="s">
        <v>1420</v>
      </c>
      <c r="D57" s="84">
        <v>8</v>
      </c>
      <c r="E57" s="84" t="s">
        <v>1427</v>
      </c>
      <c r="F57" s="84">
        <v>7</v>
      </c>
      <c r="G57" s="84" t="s">
        <v>1433</v>
      </c>
      <c r="H57" s="84">
        <v>4</v>
      </c>
      <c r="I57" s="84"/>
      <c r="J57" s="84"/>
      <c r="K57" s="84"/>
      <c r="L57" s="84"/>
      <c r="M57" s="84" t="s">
        <v>1447</v>
      </c>
      <c r="N57" s="84">
        <v>3</v>
      </c>
      <c r="O57" s="84"/>
      <c r="P57" s="84"/>
      <c r="Q57" s="84"/>
      <c r="R57" s="84"/>
    </row>
    <row r="58" spans="1:18" ht="15">
      <c r="A58" s="84" t="s">
        <v>1420</v>
      </c>
      <c r="B58" s="84">
        <v>12</v>
      </c>
      <c r="C58" s="84" t="s">
        <v>1421</v>
      </c>
      <c r="D58" s="84">
        <v>7</v>
      </c>
      <c r="E58" s="84" t="s">
        <v>1428</v>
      </c>
      <c r="F58" s="84">
        <v>7</v>
      </c>
      <c r="G58" s="84" t="s">
        <v>1434</v>
      </c>
      <c r="H58" s="84">
        <v>4</v>
      </c>
      <c r="I58" s="84"/>
      <c r="J58" s="84"/>
      <c r="K58" s="84"/>
      <c r="L58" s="84"/>
      <c r="M58" s="84" t="s">
        <v>1448</v>
      </c>
      <c r="N58" s="84">
        <v>3</v>
      </c>
      <c r="O58" s="84"/>
      <c r="P58" s="84"/>
      <c r="Q58" s="84"/>
      <c r="R58" s="84"/>
    </row>
    <row r="59" spans="1:18" ht="15">
      <c r="A59" s="84" t="s">
        <v>1421</v>
      </c>
      <c r="B59" s="84">
        <v>9</v>
      </c>
      <c r="C59" s="84" t="s">
        <v>1424</v>
      </c>
      <c r="D59" s="84">
        <v>6</v>
      </c>
      <c r="E59" s="84" t="s">
        <v>1429</v>
      </c>
      <c r="F59" s="84">
        <v>7</v>
      </c>
      <c r="G59" s="84" t="s">
        <v>1413</v>
      </c>
      <c r="H59" s="84">
        <v>4</v>
      </c>
      <c r="I59" s="84"/>
      <c r="J59" s="84"/>
      <c r="K59" s="84"/>
      <c r="L59" s="84"/>
      <c r="M59" s="84" t="s">
        <v>1449</v>
      </c>
      <c r="N59" s="84">
        <v>3</v>
      </c>
      <c r="O59" s="84"/>
      <c r="P59" s="84"/>
      <c r="Q59" s="84"/>
      <c r="R59" s="84"/>
    </row>
    <row r="60" spans="1:18" ht="15">
      <c r="A60" s="84" t="s">
        <v>1422</v>
      </c>
      <c r="B60" s="84">
        <v>9</v>
      </c>
      <c r="C60" s="84" t="s">
        <v>1425</v>
      </c>
      <c r="D60" s="84">
        <v>4</v>
      </c>
      <c r="E60" s="84" t="s">
        <v>1430</v>
      </c>
      <c r="F60" s="84">
        <v>7</v>
      </c>
      <c r="G60" s="84" t="s">
        <v>1414</v>
      </c>
      <c r="H60" s="84">
        <v>4</v>
      </c>
      <c r="I60" s="84"/>
      <c r="J60" s="84"/>
      <c r="K60" s="84"/>
      <c r="L60" s="84"/>
      <c r="M60" s="84" t="s">
        <v>1450</v>
      </c>
      <c r="N60" s="84">
        <v>3</v>
      </c>
      <c r="O60" s="84"/>
      <c r="P60" s="84"/>
      <c r="Q60" s="84"/>
      <c r="R60" s="84"/>
    </row>
    <row r="63" spans="1:18" ht="15" customHeight="1">
      <c r="A63" s="13" t="s">
        <v>1459</v>
      </c>
      <c r="B63" s="13" t="s">
        <v>1307</v>
      </c>
      <c r="C63" s="13" t="s">
        <v>1461</v>
      </c>
      <c r="D63" s="13" t="s">
        <v>1310</v>
      </c>
      <c r="E63" s="13" t="s">
        <v>1462</v>
      </c>
      <c r="F63" s="13" t="s">
        <v>1312</v>
      </c>
      <c r="G63" s="13" t="s">
        <v>1465</v>
      </c>
      <c r="H63" s="13" t="s">
        <v>1314</v>
      </c>
      <c r="I63" s="13" t="s">
        <v>1467</v>
      </c>
      <c r="J63" s="13" t="s">
        <v>1316</v>
      </c>
      <c r="K63" s="78" t="s">
        <v>1469</v>
      </c>
      <c r="L63" s="78" t="s">
        <v>1318</v>
      </c>
      <c r="M63" s="78" t="s">
        <v>1471</v>
      </c>
      <c r="N63" s="78" t="s">
        <v>1320</v>
      </c>
      <c r="O63" s="13" t="s">
        <v>1473</v>
      </c>
      <c r="P63" s="13" t="s">
        <v>1322</v>
      </c>
      <c r="Q63" s="13" t="s">
        <v>1475</v>
      </c>
      <c r="R63" s="13" t="s">
        <v>1323</v>
      </c>
    </row>
    <row r="64" spans="1:18" ht="15">
      <c r="A64" s="78" t="s">
        <v>226</v>
      </c>
      <c r="B64" s="78">
        <v>5</v>
      </c>
      <c r="C64" s="78" t="s">
        <v>228</v>
      </c>
      <c r="D64" s="78">
        <v>3</v>
      </c>
      <c r="E64" s="78" t="s">
        <v>297</v>
      </c>
      <c r="F64" s="78">
        <v>2</v>
      </c>
      <c r="G64" s="78" t="s">
        <v>226</v>
      </c>
      <c r="H64" s="78">
        <v>5</v>
      </c>
      <c r="I64" s="78" t="s">
        <v>247</v>
      </c>
      <c r="J64" s="78">
        <v>1</v>
      </c>
      <c r="K64" s="78"/>
      <c r="L64" s="78"/>
      <c r="M64" s="78"/>
      <c r="N64" s="78"/>
      <c r="O64" s="78" t="s">
        <v>292</v>
      </c>
      <c r="P64" s="78">
        <v>1</v>
      </c>
      <c r="Q64" s="78" t="s">
        <v>240</v>
      </c>
      <c r="R64" s="78">
        <v>1</v>
      </c>
    </row>
    <row r="65" spans="1:18" ht="15">
      <c r="A65" s="78" t="s">
        <v>228</v>
      </c>
      <c r="B65" s="78">
        <v>3</v>
      </c>
      <c r="C65" s="78" t="s">
        <v>295</v>
      </c>
      <c r="D65" s="78">
        <v>1</v>
      </c>
      <c r="E65" s="78" t="s">
        <v>287</v>
      </c>
      <c r="F65" s="78">
        <v>1</v>
      </c>
      <c r="G65" s="78"/>
      <c r="H65" s="78"/>
      <c r="I65" s="78"/>
      <c r="J65" s="78"/>
      <c r="K65" s="78"/>
      <c r="L65" s="78"/>
      <c r="M65" s="78"/>
      <c r="N65" s="78"/>
      <c r="O65" s="78"/>
      <c r="P65" s="78"/>
      <c r="Q65" s="78"/>
      <c r="R65" s="78"/>
    </row>
    <row r="66" spans="1:18" ht="15">
      <c r="A66" s="78" t="s">
        <v>297</v>
      </c>
      <c r="B66" s="78">
        <v>2</v>
      </c>
      <c r="C66" s="78"/>
      <c r="D66" s="78"/>
      <c r="E66" s="78"/>
      <c r="F66" s="78"/>
      <c r="G66" s="78"/>
      <c r="H66" s="78"/>
      <c r="I66" s="78"/>
      <c r="J66" s="78"/>
      <c r="K66" s="78"/>
      <c r="L66" s="78"/>
      <c r="M66" s="78"/>
      <c r="N66" s="78"/>
      <c r="O66" s="78"/>
      <c r="P66" s="78"/>
      <c r="Q66" s="78"/>
      <c r="R66" s="78"/>
    </row>
    <row r="67" spans="1:18" ht="15">
      <c r="A67" s="78" t="s">
        <v>295</v>
      </c>
      <c r="B67" s="78">
        <v>1</v>
      </c>
      <c r="C67" s="78"/>
      <c r="D67" s="78"/>
      <c r="E67" s="78"/>
      <c r="F67" s="78"/>
      <c r="G67" s="78"/>
      <c r="H67" s="78"/>
      <c r="I67" s="78"/>
      <c r="J67" s="78"/>
      <c r="K67" s="78"/>
      <c r="L67" s="78"/>
      <c r="M67" s="78"/>
      <c r="N67" s="78"/>
      <c r="O67" s="78"/>
      <c r="P67" s="78"/>
      <c r="Q67" s="78"/>
      <c r="R67" s="78"/>
    </row>
    <row r="68" spans="1:18" ht="15">
      <c r="A68" s="78" t="s">
        <v>292</v>
      </c>
      <c r="B68" s="78">
        <v>1</v>
      </c>
      <c r="C68" s="78"/>
      <c r="D68" s="78"/>
      <c r="E68" s="78"/>
      <c r="F68" s="78"/>
      <c r="G68" s="78"/>
      <c r="H68" s="78"/>
      <c r="I68" s="78"/>
      <c r="J68" s="78"/>
      <c r="K68" s="78"/>
      <c r="L68" s="78"/>
      <c r="M68" s="78"/>
      <c r="N68" s="78"/>
      <c r="O68" s="78"/>
      <c r="P68" s="78"/>
      <c r="Q68" s="78"/>
      <c r="R68" s="78"/>
    </row>
    <row r="69" spans="1:18" ht="15">
      <c r="A69" s="78" t="s">
        <v>287</v>
      </c>
      <c r="B69" s="78">
        <v>1</v>
      </c>
      <c r="C69" s="78"/>
      <c r="D69" s="78"/>
      <c r="E69" s="78"/>
      <c r="F69" s="78"/>
      <c r="G69" s="78"/>
      <c r="H69" s="78"/>
      <c r="I69" s="78"/>
      <c r="J69" s="78"/>
      <c r="K69" s="78"/>
      <c r="L69" s="78"/>
      <c r="M69" s="78"/>
      <c r="N69" s="78"/>
      <c r="O69" s="78"/>
      <c r="P69" s="78"/>
      <c r="Q69" s="78"/>
      <c r="R69" s="78"/>
    </row>
    <row r="70" spans="1:18" ht="15">
      <c r="A70" s="78" t="s">
        <v>247</v>
      </c>
      <c r="B70" s="78">
        <v>1</v>
      </c>
      <c r="C70" s="78"/>
      <c r="D70" s="78"/>
      <c r="E70" s="78"/>
      <c r="F70" s="78"/>
      <c r="G70" s="78"/>
      <c r="H70" s="78"/>
      <c r="I70" s="78"/>
      <c r="J70" s="78"/>
      <c r="K70" s="78"/>
      <c r="L70" s="78"/>
      <c r="M70" s="78"/>
      <c r="N70" s="78"/>
      <c r="O70" s="78"/>
      <c r="P70" s="78"/>
      <c r="Q70" s="78"/>
      <c r="R70" s="78"/>
    </row>
    <row r="71" spans="1:18" ht="15">
      <c r="A71" s="78" t="s">
        <v>240</v>
      </c>
      <c r="B71" s="78">
        <v>1</v>
      </c>
      <c r="C71" s="78"/>
      <c r="D71" s="78"/>
      <c r="E71" s="78"/>
      <c r="F71" s="78"/>
      <c r="G71" s="78"/>
      <c r="H71" s="78"/>
      <c r="I71" s="78"/>
      <c r="J71" s="78"/>
      <c r="K71" s="78"/>
      <c r="L71" s="78"/>
      <c r="M71" s="78"/>
      <c r="N71" s="78"/>
      <c r="O71" s="78"/>
      <c r="P71" s="78"/>
      <c r="Q71" s="78"/>
      <c r="R71" s="78"/>
    </row>
    <row r="74" spans="1:18" ht="15" customHeight="1">
      <c r="A74" s="13" t="s">
        <v>1460</v>
      </c>
      <c r="B74" s="13" t="s">
        <v>1307</v>
      </c>
      <c r="C74" s="13" t="s">
        <v>1463</v>
      </c>
      <c r="D74" s="13" t="s">
        <v>1310</v>
      </c>
      <c r="E74" s="13" t="s">
        <v>1464</v>
      </c>
      <c r="F74" s="13" t="s">
        <v>1312</v>
      </c>
      <c r="G74" s="13" t="s">
        <v>1466</v>
      </c>
      <c r="H74" s="13" t="s">
        <v>1314</v>
      </c>
      <c r="I74" s="13" t="s">
        <v>1468</v>
      </c>
      <c r="J74" s="13" t="s">
        <v>1316</v>
      </c>
      <c r="K74" s="78" t="s">
        <v>1470</v>
      </c>
      <c r="L74" s="78" t="s">
        <v>1318</v>
      </c>
      <c r="M74" s="13" t="s">
        <v>1472</v>
      </c>
      <c r="N74" s="13" t="s">
        <v>1320</v>
      </c>
      <c r="O74" s="78" t="s">
        <v>1474</v>
      </c>
      <c r="P74" s="78" t="s">
        <v>1322</v>
      </c>
      <c r="Q74" s="78" t="s">
        <v>1476</v>
      </c>
      <c r="R74" s="78" t="s">
        <v>1323</v>
      </c>
    </row>
    <row r="75" spans="1:18" ht="15">
      <c r="A75" s="78" t="s">
        <v>226</v>
      </c>
      <c r="B75" s="78">
        <v>31</v>
      </c>
      <c r="C75" s="78" t="s">
        <v>231</v>
      </c>
      <c r="D75" s="78">
        <v>9</v>
      </c>
      <c r="E75" s="78" t="s">
        <v>226</v>
      </c>
      <c r="F75" s="78">
        <v>22</v>
      </c>
      <c r="G75" s="78" t="s">
        <v>226</v>
      </c>
      <c r="H75" s="78">
        <v>4</v>
      </c>
      <c r="I75" s="78" t="s">
        <v>246</v>
      </c>
      <c r="J75" s="78">
        <v>1</v>
      </c>
      <c r="K75" s="78"/>
      <c r="L75" s="78"/>
      <c r="M75" s="78" t="s">
        <v>219</v>
      </c>
      <c r="N75" s="78">
        <v>2</v>
      </c>
      <c r="O75" s="78"/>
      <c r="P75" s="78"/>
      <c r="Q75" s="78"/>
      <c r="R75" s="78"/>
    </row>
    <row r="76" spans="1:18" ht="15">
      <c r="A76" s="78" t="s">
        <v>231</v>
      </c>
      <c r="B76" s="78">
        <v>24</v>
      </c>
      <c r="C76" s="78" t="s">
        <v>234</v>
      </c>
      <c r="D76" s="78">
        <v>5</v>
      </c>
      <c r="E76" s="78" t="s">
        <v>231</v>
      </c>
      <c r="F76" s="78">
        <v>12</v>
      </c>
      <c r="G76" s="78" t="s">
        <v>231</v>
      </c>
      <c r="H76" s="78">
        <v>3</v>
      </c>
      <c r="I76" s="78" t="s">
        <v>245</v>
      </c>
      <c r="J76" s="78">
        <v>1</v>
      </c>
      <c r="K76" s="78"/>
      <c r="L76" s="78"/>
      <c r="M76" s="78" t="s">
        <v>239</v>
      </c>
      <c r="N76" s="78">
        <v>1</v>
      </c>
      <c r="O76" s="78"/>
      <c r="P76" s="78"/>
      <c r="Q76" s="78"/>
      <c r="R76" s="78"/>
    </row>
    <row r="77" spans="1:18" ht="15">
      <c r="A77" s="78" t="s">
        <v>295</v>
      </c>
      <c r="B77" s="78">
        <v>12</v>
      </c>
      <c r="C77" s="78" t="s">
        <v>300</v>
      </c>
      <c r="D77" s="78">
        <v>4</v>
      </c>
      <c r="E77" s="78" t="s">
        <v>295</v>
      </c>
      <c r="F77" s="78">
        <v>11</v>
      </c>
      <c r="G77" s="78" t="s">
        <v>287</v>
      </c>
      <c r="H77" s="78">
        <v>3</v>
      </c>
      <c r="I77" s="78" t="s">
        <v>226</v>
      </c>
      <c r="J77" s="78">
        <v>1</v>
      </c>
      <c r="K77" s="78"/>
      <c r="L77" s="78"/>
      <c r="M77" s="78" t="s">
        <v>226</v>
      </c>
      <c r="N77" s="78">
        <v>1</v>
      </c>
      <c r="O77" s="78"/>
      <c r="P77" s="78"/>
      <c r="Q77" s="78"/>
      <c r="R77" s="78"/>
    </row>
    <row r="78" spans="1:18" ht="15">
      <c r="A78" s="78" t="s">
        <v>234</v>
      </c>
      <c r="B78" s="78">
        <v>12</v>
      </c>
      <c r="C78" s="78" t="s">
        <v>236</v>
      </c>
      <c r="D78" s="78">
        <v>4</v>
      </c>
      <c r="E78" s="78" t="s">
        <v>296</v>
      </c>
      <c r="F78" s="78">
        <v>7</v>
      </c>
      <c r="G78" s="78" t="s">
        <v>289</v>
      </c>
      <c r="H78" s="78">
        <v>3</v>
      </c>
      <c r="I78" s="78" t="s">
        <v>244</v>
      </c>
      <c r="J78" s="78">
        <v>1</v>
      </c>
      <c r="K78" s="78"/>
      <c r="L78" s="78"/>
      <c r="M78" s="78" t="s">
        <v>238</v>
      </c>
      <c r="N78" s="78">
        <v>1</v>
      </c>
      <c r="O78" s="78"/>
      <c r="P78" s="78"/>
      <c r="Q78" s="78"/>
      <c r="R78" s="78"/>
    </row>
    <row r="79" spans="1:18" ht="15">
      <c r="A79" s="78" t="s">
        <v>236</v>
      </c>
      <c r="B79" s="78">
        <v>11</v>
      </c>
      <c r="C79" s="78" t="s">
        <v>233</v>
      </c>
      <c r="D79" s="78">
        <v>3</v>
      </c>
      <c r="E79" s="78" t="s">
        <v>236</v>
      </c>
      <c r="F79" s="78">
        <v>5</v>
      </c>
      <c r="G79" s="78" t="s">
        <v>288</v>
      </c>
      <c r="H79" s="78">
        <v>3</v>
      </c>
      <c r="I79" s="78" t="s">
        <v>243</v>
      </c>
      <c r="J79" s="78">
        <v>1</v>
      </c>
      <c r="K79" s="78"/>
      <c r="L79" s="78"/>
      <c r="M79" s="78" t="s">
        <v>237</v>
      </c>
      <c r="N79" s="78">
        <v>1</v>
      </c>
      <c r="O79" s="78"/>
      <c r="P79" s="78"/>
      <c r="Q79" s="78"/>
      <c r="R79" s="78"/>
    </row>
    <row r="80" spans="1:18" ht="15">
      <c r="A80" s="78" t="s">
        <v>289</v>
      </c>
      <c r="B80" s="78">
        <v>10</v>
      </c>
      <c r="C80" s="78" t="s">
        <v>289</v>
      </c>
      <c r="D80" s="78">
        <v>3</v>
      </c>
      <c r="E80" s="78" t="s">
        <v>297</v>
      </c>
      <c r="F80" s="78">
        <v>5</v>
      </c>
      <c r="G80" s="78" t="s">
        <v>234</v>
      </c>
      <c r="H80" s="78">
        <v>3</v>
      </c>
      <c r="I80" s="78" t="s">
        <v>242</v>
      </c>
      <c r="J80" s="78">
        <v>1</v>
      </c>
      <c r="K80" s="78"/>
      <c r="L80" s="78"/>
      <c r="M80" s="78"/>
      <c r="N80" s="78"/>
      <c r="O80" s="78"/>
      <c r="P80" s="78"/>
      <c r="Q80" s="78"/>
      <c r="R80" s="78"/>
    </row>
    <row r="81" spans="1:18" ht="15">
      <c r="A81" s="78" t="s">
        <v>288</v>
      </c>
      <c r="B81" s="78">
        <v>9</v>
      </c>
      <c r="C81" s="78" t="s">
        <v>226</v>
      </c>
      <c r="D81" s="78">
        <v>3</v>
      </c>
      <c r="E81" s="78" t="s">
        <v>300</v>
      </c>
      <c r="F81" s="78">
        <v>4</v>
      </c>
      <c r="G81" s="78" t="s">
        <v>233</v>
      </c>
      <c r="H81" s="78">
        <v>2</v>
      </c>
      <c r="I81" s="78" t="s">
        <v>241</v>
      </c>
      <c r="J81" s="78">
        <v>1</v>
      </c>
      <c r="K81" s="78"/>
      <c r="L81" s="78"/>
      <c r="M81" s="78"/>
      <c r="N81" s="78"/>
      <c r="O81" s="78"/>
      <c r="P81" s="78"/>
      <c r="Q81" s="78"/>
      <c r="R81" s="78"/>
    </row>
    <row r="82" spans="1:18" ht="15">
      <c r="A82" s="78" t="s">
        <v>300</v>
      </c>
      <c r="B82" s="78">
        <v>8</v>
      </c>
      <c r="C82" s="78" t="s">
        <v>299</v>
      </c>
      <c r="D82" s="78">
        <v>2</v>
      </c>
      <c r="E82" s="78" t="s">
        <v>299</v>
      </c>
      <c r="F82" s="78">
        <v>4</v>
      </c>
      <c r="G82" s="78" t="s">
        <v>236</v>
      </c>
      <c r="H82" s="78">
        <v>2</v>
      </c>
      <c r="I82" s="78"/>
      <c r="J82" s="78"/>
      <c r="K82" s="78"/>
      <c r="L82" s="78"/>
      <c r="M82" s="78"/>
      <c r="N82" s="78"/>
      <c r="O82" s="78"/>
      <c r="P82" s="78"/>
      <c r="Q82" s="78"/>
      <c r="R82" s="78"/>
    </row>
    <row r="83" spans="1:18" ht="15">
      <c r="A83" s="78" t="s">
        <v>287</v>
      </c>
      <c r="B83" s="78">
        <v>8</v>
      </c>
      <c r="C83" s="78" t="s">
        <v>235</v>
      </c>
      <c r="D83" s="78">
        <v>2</v>
      </c>
      <c r="E83" s="78" t="s">
        <v>235</v>
      </c>
      <c r="F83" s="78">
        <v>4</v>
      </c>
      <c r="G83" s="78" t="s">
        <v>232</v>
      </c>
      <c r="H83" s="78">
        <v>2</v>
      </c>
      <c r="I83" s="78"/>
      <c r="J83" s="78"/>
      <c r="K83" s="78"/>
      <c r="L83" s="78"/>
      <c r="M83" s="78"/>
      <c r="N83" s="78"/>
      <c r="O83" s="78"/>
      <c r="P83" s="78"/>
      <c r="Q83" s="78"/>
      <c r="R83" s="78"/>
    </row>
    <row r="84" spans="1:18" ht="15">
      <c r="A84" s="78" t="s">
        <v>296</v>
      </c>
      <c r="B84" s="78">
        <v>7</v>
      </c>
      <c r="C84" s="78" t="s">
        <v>298</v>
      </c>
      <c r="D84" s="78">
        <v>2</v>
      </c>
      <c r="E84" s="78" t="s">
        <v>298</v>
      </c>
      <c r="F84" s="78">
        <v>4</v>
      </c>
      <c r="G84" s="78" t="s">
        <v>286</v>
      </c>
      <c r="H84" s="78">
        <v>2</v>
      </c>
      <c r="I84" s="78"/>
      <c r="J84" s="78"/>
      <c r="K84" s="78"/>
      <c r="L84" s="78"/>
      <c r="M84" s="78"/>
      <c r="N84" s="78"/>
      <c r="O84" s="78"/>
      <c r="P84" s="78"/>
      <c r="Q84" s="78"/>
      <c r="R84" s="78"/>
    </row>
    <row r="87" spans="1:18" ht="15" customHeight="1">
      <c r="A87" s="13" t="s">
        <v>1486</v>
      </c>
      <c r="B87" s="13" t="s">
        <v>1307</v>
      </c>
      <c r="C87" s="13" t="s">
        <v>1487</v>
      </c>
      <c r="D87" s="13" t="s">
        <v>1310</v>
      </c>
      <c r="E87" s="13" t="s">
        <v>1488</v>
      </c>
      <c r="F87" s="13" t="s">
        <v>1312</v>
      </c>
      <c r="G87" s="13" t="s">
        <v>1489</v>
      </c>
      <c r="H87" s="13" t="s">
        <v>1314</v>
      </c>
      <c r="I87" s="13" t="s">
        <v>1490</v>
      </c>
      <c r="J87" s="13" t="s">
        <v>1316</v>
      </c>
      <c r="K87" s="13" t="s">
        <v>1491</v>
      </c>
      <c r="L87" s="13" t="s">
        <v>1318</v>
      </c>
      <c r="M87" s="13" t="s">
        <v>1492</v>
      </c>
      <c r="N87" s="13" t="s">
        <v>1320</v>
      </c>
      <c r="O87" s="13" t="s">
        <v>1493</v>
      </c>
      <c r="P87" s="13" t="s">
        <v>1322</v>
      </c>
      <c r="Q87" s="13" t="s">
        <v>1494</v>
      </c>
      <c r="R87" s="13" t="s">
        <v>1323</v>
      </c>
    </row>
    <row r="88" spans="1:18" ht="15">
      <c r="A88" s="114" t="s">
        <v>279</v>
      </c>
      <c r="B88" s="78">
        <v>350746</v>
      </c>
      <c r="C88" s="114" t="s">
        <v>279</v>
      </c>
      <c r="D88" s="78">
        <v>350746</v>
      </c>
      <c r="E88" s="114" t="s">
        <v>235</v>
      </c>
      <c r="F88" s="78">
        <v>175202</v>
      </c>
      <c r="G88" s="114" t="s">
        <v>233</v>
      </c>
      <c r="H88" s="78">
        <v>160273</v>
      </c>
      <c r="I88" s="114" t="s">
        <v>242</v>
      </c>
      <c r="J88" s="78">
        <v>236426</v>
      </c>
      <c r="K88" s="114" t="s">
        <v>216</v>
      </c>
      <c r="L88" s="78">
        <v>107474</v>
      </c>
      <c r="M88" s="114" t="s">
        <v>220</v>
      </c>
      <c r="N88" s="78">
        <v>59548</v>
      </c>
      <c r="O88" s="114" t="s">
        <v>292</v>
      </c>
      <c r="P88" s="78">
        <v>15710</v>
      </c>
      <c r="Q88" s="114" t="s">
        <v>223</v>
      </c>
      <c r="R88" s="78">
        <v>5338</v>
      </c>
    </row>
    <row r="89" spans="1:18" ht="15">
      <c r="A89" s="114" t="s">
        <v>282</v>
      </c>
      <c r="B89" s="78">
        <v>261494</v>
      </c>
      <c r="C89" s="114" t="s">
        <v>282</v>
      </c>
      <c r="D89" s="78">
        <v>261494</v>
      </c>
      <c r="E89" s="114" t="s">
        <v>236</v>
      </c>
      <c r="F89" s="78">
        <v>85410</v>
      </c>
      <c r="G89" s="114" t="s">
        <v>228</v>
      </c>
      <c r="H89" s="78">
        <v>33603</v>
      </c>
      <c r="I89" s="114" t="s">
        <v>246</v>
      </c>
      <c r="J89" s="78">
        <v>67281</v>
      </c>
      <c r="K89" s="114" t="s">
        <v>213</v>
      </c>
      <c r="L89" s="78">
        <v>21686</v>
      </c>
      <c r="M89" s="114" t="s">
        <v>221</v>
      </c>
      <c r="N89" s="78">
        <v>52398</v>
      </c>
      <c r="O89" s="114" t="s">
        <v>230</v>
      </c>
      <c r="P89" s="78">
        <v>364</v>
      </c>
      <c r="Q89" s="114" t="s">
        <v>240</v>
      </c>
      <c r="R89" s="78">
        <v>1786</v>
      </c>
    </row>
    <row r="90" spans="1:18" ht="15">
      <c r="A90" s="114" t="s">
        <v>242</v>
      </c>
      <c r="B90" s="78">
        <v>236426</v>
      </c>
      <c r="C90" s="114" t="s">
        <v>278</v>
      </c>
      <c r="D90" s="78">
        <v>200528</v>
      </c>
      <c r="E90" s="114" t="s">
        <v>299</v>
      </c>
      <c r="F90" s="78">
        <v>48140</v>
      </c>
      <c r="G90" s="114" t="s">
        <v>234</v>
      </c>
      <c r="H90" s="78">
        <v>25271</v>
      </c>
      <c r="I90" s="114" t="s">
        <v>225</v>
      </c>
      <c r="J90" s="78">
        <v>6609</v>
      </c>
      <c r="K90" s="114" t="s">
        <v>215</v>
      </c>
      <c r="L90" s="78">
        <v>11799</v>
      </c>
      <c r="M90" s="114" t="s">
        <v>219</v>
      </c>
      <c r="N90" s="78">
        <v>17928</v>
      </c>
      <c r="O90" s="114"/>
      <c r="P90" s="78"/>
      <c r="Q90" s="114"/>
      <c r="R90" s="78"/>
    </row>
    <row r="91" spans="1:18" ht="15">
      <c r="A91" s="114" t="s">
        <v>278</v>
      </c>
      <c r="B91" s="78">
        <v>200528</v>
      </c>
      <c r="C91" s="114" t="s">
        <v>260</v>
      </c>
      <c r="D91" s="78">
        <v>37434</v>
      </c>
      <c r="E91" s="114" t="s">
        <v>229</v>
      </c>
      <c r="F91" s="78">
        <v>46465</v>
      </c>
      <c r="G91" s="114" t="s">
        <v>227</v>
      </c>
      <c r="H91" s="78">
        <v>10934</v>
      </c>
      <c r="I91" s="114" t="s">
        <v>245</v>
      </c>
      <c r="J91" s="78">
        <v>6341</v>
      </c>
      <c r="K91" s="114" t="s">
        <v>214</v>
      </c>
      <c r="L91" s="78">
        <v>8372</v>
      </c>
      <c r="M91" s="114" t="s">
        <v>238</v>
      </c>
      <c r="N91" s="78">
        <v>4066</v>
      </c>
      <c r="O91" s="114"/>
      <c r="P91" s="78"/>
      <c r="Q91" s="114"/>
      <c r="R91" s="78"/>
    </row>
    <row r="92" spans="1:18" ht="15">
      <c r="A92" s="114" t="s">
        <v>235</v>
      </c>
      <c r="B92" s="78">
        <v>175202</v>
      </c>
      <c r="C92" s="114" t="s">
        <v>255</v>
      </c>
      <c r="D92" s="78">
        <v>34995</v>
      </c>
      <c r="E92" s="114" t="s">
        <v>294</v>
      </c>
      <c r="F92" s="78">
        <v>28229</v>
      </c>
      <c r="G92" s="114" t="s">
        <v>286</v>
      </c>
      <c r="H92" s="78">
        <v>9331</v>
      </c>
      <c r="I92" s="114" t="s">
        <v>247</v>
      </c>
      <c r="J92" s="78">
        <v>3085</v>
      </c>
      <c r="K92" s="114" t="s">
        <v>212</v>
      </c>
      <c r="L92" s="78">
        <v>5259</v>
      </c>
      <c r="M92" s="114" t="s">
        <v>239</v>
      </c>
      <c r="N92" s="78">
        <v>2386</v>
      </c>
      <c r="O92" s="114"/>
      <c r="P92" s="78"/>
      <c r="Q92" s="114"/>
      <c r="R92" s="78"/>
    </row>
    <row r="93" spans="1:18" ht="15">
      <c r="A93" s="114" t="s">
        <v>233</v>
      </c>
      <c r="B93" s="78">
        <v>160273</v>
      </c>
      <c r="C93" s="114" t="s">
        <v>259</v>
      </c>
      <c r="D93" s="78">
        <v>34862</v>
      </c>
      <c r="E93" s="114" t="s">
        <v>231</v>
      </c>
      <c r="F93" s="78">
        <v>12863</v>
      </c>
      <c r="G93" s="114" t="s">
        <v>232</v>
      </c>
      <c r="H93" s="78">
        <v>7561</v>
      </c>
      <c r="I93" s="114" t="s">
        <v>243</v>
      </c>
      <c r="J93" s="78">
        <v>3043</v>
      </c>
      <c r="K93" s="114" t="s">
        <v>217</v>
      </c>
      <c r="L93" s="78">
        <v>4681</v>
      </c>
      <c r="M93" s="114" t="s">
        <v>237</v>
      </c>
      <c r="N93" s="78">
        <v>1664</v>
      </c>
      <c r="O93" s="114"/>
      <c r="P93" s="78"/>
      <c r="Q93" s="114"/>
      <c r="R93" s="78"/>
    </row>
    <row r="94" spans="1:18" ht="15">
      <c r="A94" s="114" t="s">
        <v>216</v>
      </c>
      <c r="B94" s="78">
        <v>107474</v>
      </c>
      <c r="C94" s="114" t="s">
        <v>290</v>
      </c>
      <c r="D94" s="78">
        <v>20598</v>
      </c>
      <c r="E94" s="114" t="s">
        <v>295</v>
      </c>
      <c r="F94" s="78">
        <v>11082</v>
      </c>
      <c r="G94" s="114" t="s">
        <v>285</v>
      </c>
      <c r="H94" s="78">
        <v>1668</v>
      </c>
      <c r="I94" s="114" t="s">
        <v>241</v>
      </c>
      <c r="J94" s="78">
        <v>2585</v>
      </c>
      <c r="K94" s="114" t="s">
        <v>218</v>
      </c>
      <c r="L94" s="78">
        <v>2145</v>
      </c>
      <c r="M94" s="114"/>
      <c r="N94" s="78"/>
      <c r="O94" s="114"/>
      <c r="P94" s="78"/>
      <c r="Q94" s="114"/>
      <c r="R94" s="78"/>
    </row>
    <row r="95" spans="1:18" ht="15">
      <c r="A95" s="114" t="s">
        <v>236</v>
      </c>
      <c r="B95" s="78">
        <v>85410</v>
      </c>
      <c r="C95" s="114" t="s">
        <v>258</v>
      </c>
      <c r="D95" s="78">
        <v>19940</v>
      </c>
      <c r="E95" s="114" t="s">
        <v>298</v>
      </c>
      <c r="F95" s="78">
        <v>7462</v>
      </c>
      <c r="G95" s="114" t="s">
        <v>289</v>
      </c>
      <c r="H95" s="78">
        <v>1613</v>
      </c>
      <c r="I95" s="114" t="s">
        <v>244</v>
      </c>
      <c r="J95" s="78">
        <v>476</v>
      </c>
      <c r="K95" s="114"/>
      <c r="L95" s="78"/>
      <c r="M95" s="114"/>
      <c r="N95" s="78"/>
      <c r="O95" s="114"/>
      <c r="P95" s="78"/>
      <c r="Q95" s="114"/>
      <c r="R95" s="78"/>
    </row>
    <row r="96" spans="1:18" ht="15">
      <c r="A96" s="114" t="s">
        <v>246</v>
      </c>
      <c r="B96" s="78">
        <v>67281</v>
      </c>
      <c r="C96" s="114" t="s">
        <v>277</v>
      </c>
      <c r="D96" s="78">
        <v>19640</v>
      </c>
      <c r="E96" s="114" t="s">
        <v>300</v>
      </c>
      <c r="F96" s="78">
        <v>4573</v>
      </c>
      <c r="G96" s="114" t="s">
        <v>288</v>
      </c>
      <c r="H96" s="78">
        <v>1249</v>
      </c>
      <c r="I96" s="114"/>
      <c r="J96" s="78"/>
      <c r="K96" s="114"/>
      <c r="L96" s="78"/>
      <c r="M96" s="114"/>
      <c r="N96" s="78"/>
      <c r="O96" s="114"/>
      <c r="P96" s="78"/>
      <c r="Q96" s="114"/>
      <c r="R96" s="78"/>
    </row>
    <row r="97" spans="1:18" ht="15">
      <c r="A97" s="114" t="s">
        <v>220</v>
      </c>
      <c r="B97" s="78">
        <v>59548</v>
      </c>
      <c r="C97" s="114" t="s">
        <v>281</v>
      </c>
      <c r="D97" s="78">
        <v>17743</v>
      </c>
      <c r="E97" s="114" t="s">
        <v>296</v>
      </c>
      <c r="F97" s="78">
        <v>3059</v>
      </c>
      <c r="G97" s="114" t="s">
        <v>287</v>
      </c>
      <c r="H97" s="78">
        <v>673</v>
      </c>
      <c r="I97" s="114"/>
      <c r="J97" s="78"/>
      <c r="K97" s="114"/>
      <c r="L97" s="78"/>
      <c r="M97" s="114"/>
      <c r="N97" s="78"/>
      <c r="O97" s="114"/>
      <c r="P97" s="78"/>
      <c r="Q97" s="114"/>
      <c r="R97" s="78"/>
    </row>
  </sheetData>
  <hyperlinks>
    <hyperlink ref="A2" r:id="rId1" display="https://app.polinode.com/networks/explore/5d72977b9c2d4b0013286c0d/5d729ce59c2d4b0013286ca9"/>
    <hyperlink ref="A3" r:id="rId2" display="https://app.polinode.com/networks/explore/5d9531bd4bfc520013def2a1/5d9537dc1b66ef00130c9be5"/>
    <hyperlink ref="A4" r:id="rId3" display="https://twitter.com/polinode/status/1180333257822371840"/>
    <hyperlink ref="A5" r:id="rId4" display="https://twitter.com/polinode/status/1170132135891521538"/>
    <hyperlink ref="A6" r:id="rId5" display="https://twitter.com/polinode/status/1179586561911865345"/>
    <hyperlink ref="A7" r:id="rId6" display="https://app.polinode.com/networks/explore/5cdaa76c0f022b00136bc76d/5cdb63c10f022b00136bca7b"/>
    <hyperlink ref="A8" r:id="rId7" display="https://weworkremotely.com/remote-jobs/polinode-enterprise-account-executive"/>
    <hyperlink ref="A9" r:id="rId8" display="https://app.polinode.com/networks/explore/5c5470499a4d050013b0302a"/>
    <hyperlink ref="A10" r:id="rId9" display="https://app.polinode.com/networks/explore/5cb671568b63830013e17550"/>
    <hyperlink ref="A11" r:id="rId10" display="https://app.polinode.com/networks/explore/5ce4857ef849ba001337b2ba"/>
    <hyperlink ref="C2" r:id="rId11" display="https://app.polinode.com/networks/explore/5d72977b9c2d4b0013286c0d/5d729ce59c2d4b0013286ca9"/>
    <hyperlink ref="C3" r:id="rId12" display="https://app.polinode.com/networks/explore/5d9531bd4bfc520013def2a1/5d9537dc1b66ef00130c9be5"/>
    <hyperlink ref="C4" r:id="rId13" display="https://app.polinode.com/networks/explore/5d9801407b3b5c00132bab0f/5d98028c7b3b5c00132bab11"/>
    <hyperlink ref="C5" r:id="rId14" display="https://app.polinode.com/networks/explore/5ca782bc9ddef10013123bef"/>
    <hyperlink ref="C6" r:id="rId15" display="https://app.polinode.com/networks/explore/5ce4857ef849ba001337b2ba"/>
    <hyperlink ref="C7" r:id="rId16" display="https://app.polinode.com/networks/explore/5cdaa76c0f022b00136bc76d/5cdb63c10f022b00136bca7b"/>
    <hyperlink ref="C8" r:id="rId17" display="https://app.polinode.com/networks/explore/5cb671568b63830013e17550"/>
    <hyperlink ref="C9" r:id="rId18" display="https://app.polinode.com/networks/explore/5c5470499a4d050013b0302a"/>
    <hyperlink ref="E2" r:id="rId19" display="https://twitter.com/polinode/status/1180333257822371840"/>
    <hyperlink ref="E3" r:id="rId20" display="https://twitter.com/polinode/status/1170132135891521538"/>
    <hyperlink ref="E4" r:id="rId21" display="https://app.polinode.com/networks/explore/5d9531bd4bfc520013def2a1/5d9537dc1b66ef00130c9be5"/>
    <hyperlink ref="E5" r:id="rId22" display="https://twitter.com/polinode/status/1179586561911865345"/>
    <hyperlink ref="E6" r:id="rId23" display="https://app.polinode.com/networks/explore/5cdaa76c0f022b00136bc76d/5cdb63c10f022b00136bca7b"/>
    <hyperlink ref="E7" r:id="rId24" display="https://app.polinode.com/networks/explore/5ca782bc9ddef10013123bef"/>
    <hyperlink ref="E8" r:id="rId25" display="https://app.polinode.com/networks/explore/5ce4857ef849ba001337b2ba"/>
    <hyperlink ref="E9" r:id="rId26" display="https://app.polinode.com/networks/explore/5cb671568b63830013e17550"/>
    <hyperlink ref="E10" r:id="rId27" display="https://app.polinode.com/networks/explore/5c5470499a4d050013b0302a"/>
    <hyperlink ref="E11" r:id="rId28" display="https://app.polinode.com/networks/explore/5d72977b9c2d4b0013286c0d/5d729ce59c2d4b0013286ca9"/>
    <hyperlink ref="G2" r:id="rId29" display="https://app.polinode.com/networks/explore/5d72977b9c2d4b0013286c0d/5d729ce59c2d4b0013286ca9"/>
    <hyperlink ref="G3" r:id="rId30" display="https://twitter.com/polinode/status/1170132135891521538"/>
    <hyperlink ref="I2" r:id="rId31" display="https://twitter.com/KesterRatcliff/status/1179795423785099266"/>
    <hyperlink ref="K2" r:id="rId32" display="https://weworkremotely.com/remote-jobs/polinode-enterprise-account-executive"/>
    <hyperlink ref="K3" r:id="rId33" display="http://www.hiringremote.work/2019/08/polinode-enterprise-account-executive.html"/>
    <hyperlink ref="K4" r:id="rId34" display="https://workroll.com/jobs/enterprise-account-executive-polinode-san-francisco-us"/>
    <hyperlink ref="K5" r:id="rId35" display="https://www.iheartremotework.com/remote-jobs/1056/enterprise-account-executive-polinode"/>
    <hyperlink ref="M2" r:id="rId36" display="https://our.status.im/september-02-2019town-hall-42/"/>
    <hyperlink ref="Q2" r:id="rId37" display="https://www.polinode.com/"/>
  </hyperlinks>
  <printOptions/>
  <pageMargins left="0.7" right="0.7" top="0.75" bottom="0.75" header="0.3" footer="0.3"/>
  <pageSetup orientation="portrait" paperSize="9"/>
  <tableParts>
    <tablePart r:id="rId38"/>
    <tablePart r:id="rId42"/>
    <tablePart r:id="rId39"/>
    <tablePart r:id="rId45"/>
    <tablePart r:id="rId41"/>
    <tablePart r:id="rId44"/>
    <tablePart r:id="rId40"/>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1571</v>
      </c>
      <c r="B1" s="13" t="s">
        <v>1648</v>
      </c>
      <c r="C1" s="13" t="s">
        <v>1649</v>
      </c>
      <c r="D1" s="13" t="s">
        <v>144</v>
      </c>
      <c r="E1" s="13" t="s">
        <v>1651</v>
      </c>
      <c r="F1" s="13" t="s">
        <v>1652</v>
      </c>
      <c r="G1" s="13" t="s">
        <v>1653</v>
      </c>
    </row>
    <row r="2" spans="1:7" ht="15">
      <c r="A2" s="78" t="s">
        <v>1365</v>
      </c>
      <c r="B2" s="78">
        <v>33</v>
      </c>
      <c r="C2" s="117">
        <v>0.0267639902676399</v>
      </c>
      <c r="D2" s="78" t="s">
        <v>1650</v>
      </c>
      <c r="E2" s="78"/>
      <c r="F2" s="78"/>
      <c r="G2" s="78"/>
    </row>
    <row r="3" spans="1:7" ht="15">
      <c r="A3" s="78" t="s">
        <v>1366</v>
      </c>
      <c r="B3" s="78">
        <v>3</v>
      </c>
      <c r="C3" s="117">
        <v>0.0024330900243309003</v>
      </c>
      <c r="D3" s="78" t="s">
        <v>1650</v>
      </c>
      <c r="E3" s="78"/>
      <c r="F3" s="78"/>
      <c r="G3" s="78"/>
    </row>
    <row r="4" spans="1:7" ht="15">
      <c r="A4" s="78" t="s">
        <v>1367</v>
      </c>
      <c r="B4" s="78">
        <v>0</v>
      </c>
      <c r="C4" s="117">
        <v>0</v>
      </c>
      <c r="D4" s="78" t="s">
        <v>1650</v>
      </c>
      <c r="E4" s="78"/>
      <c r="F4" s="78"/>
      <c r="G4" s="78"/>
    </row>
    <row r="5" spans="1:7" ht="15">
      <c r="A5" s="78" t="s">
        <v>1368</v>
      </c>
      <c r="B5" s="78">
        <v>1197</v>
      </c>
      <c r="C5" s="117">
        <v>0.9708029197080292</v>
      </c>
      <c r="D5" s="78" t="s">
        <v>1650</v>
      </c>
      <c r="E5" s="78"/>
      <c r="F5" s="78"/>
      <c r="G5" s="78"/>
    </row>
    <row r="6" spans="1:7" ht="15">
      <c r="A6" s="78" t="s">
        <v>1369</v>
      </c>
      <c r="B6" s="78">
        <v>1233</v>
      </c>
      <c r="C6" s="117">
        <v>1</v>
      </c>
      <c r="D6" s="78" t="s">
        <v>1650</v>
      </c>
      <c r="E6" s="78"/>
      <c r="F6" s="78"/>
      <c r="G6" s="78"/>
    </row>
    <row r="7" spans="1:7" ht="15">
      <c r="A7" s="84" t="s">
        <v>1370</v>
      </c>
      <c r="B7" s="84">
        <v>51</v>
      </c>
      <c r="C7" s="118">
        <v>0.02005755009713167</v>
      </c>
      <c r="D7" s="84" t="s">
        <v>1650</v>
      </c>
      <c r="E7" s="84" t="b">
        <v>0</v>
      </c>
      <c r="F7" s="84" t="b">
        <v>0</v>
      </c>
      <c r="G7" s="84" t="b">
        <v>0</v>
      </c>
    </row>
    <row r="8" spans="1:7" ht="15">
      <c r="A8" s="84" t="s">
        <v>226</v>
      </c>
      <c r="B8" s="84">
        <v>45</v>
      </c>
      <c r="C8" s="118">
        <v>0.008199710330161362</v>
      </c>
      <c r="D8" s="84" t="s">
        <v>1650</v>
      </c>
      <c r="E8" s="84" t="b">
        <v>0</v>
      </c>
      <c r="F8" s="84" t="b">
        <v>0</v>
      </c>
      <c r="G8" s="84" t="b">
        <v>0</v>
      </c>
    </row>
    <row r="9" spans="1:7" ht="15">
      <c r="A9" s="84" t="s">
        <v>1371</v>
      </c>
      <c r="B9" s="84">
        <v>26</v>
      </c>
      <c r="C9" s="118">
        <v>0.011125204543519332</v>
      </c>
      <c r="D9" s="84" t="s">
        <v>1650</v>
      </c>
      <c r="E9" s="84" t="b">
        <v>0</v>
      </c>
      <c r="F9" s="84" t="b">
        <v>0</v>
      </c>
      <c r="G9" s="84" t="b">
        <v>0</v>
      </c>
    </row>
    <row r="10" spans="1:7" ht="15">
      <c r="A10" s="84" t="s">
        <v>231</v>
      </c>
      <c r="B10" s="84">
        <v>25</v>
      </c>
      <c r="C10" s="118">
        <v>0.011631777283098107</v>
      </c>
      <c r="D10" s="84" t="s">
        <v>1650</v>
      </c>
      <c r="E10" s="84" t="b">
        <v>0</v>
      </c>
      <c r="F10" s="84" t="b">
        <v>0</v>
      </c>
      <c r="G10" s="84" t="b">
        <v>0</v>
      </c>
    </row>
    <row r="11" spans="1:7" ht="15">
      <c r="A11" s="84" t="s">
        <v>1372</v>
      </c>
      <c r="B11" s="84">
        <v>25</v>
      </c>
      <c r="C11" s="118">
        <v>0.011155197526097258</v>
      </c>
      <c r="D11" s="84" t="s">
        <v>1650</v>
      </c>
      <c r="E11" s="84" t="b">
        <v>1</v>
      </c>
      <c r="F11" s="84" t="b">
        <v>0</v>
      </c>
      <c r="G11" s="84" t="b">
        <v>0</v>
      </c>
    </row>
    <row r="12" spans="1:7" ht="15">
      <c r="A12" s="84" t="s">
        <v>1374</v>
      </c>
      <c r="B12" s="84">
        <v>25</v>
      </c>
      <c r="C12" s="118">
        <v>0.011155197526097258</v>
      </c>
      <c r="D12" s="84" t="s">
        <v>1650</v>
      </c>
      <c r="E12" s="84" t="b">
        <v>0</v>
      </c>
      <c r="F12" s="84" t="b">
        <v>0</v>
      </c>
      <c r="G12" s="84" t="b">
        <v>0</v>
      </c>
    </row>
    <row r="13" spans="1:7" ht="15">
      <c r="A13" s="84" t="s">
        <v>1376</v>
      </c>
      <c r="B13" s="84">
        <v>22</v>
      </c>
      <c r="C13" s="118">
        <v>0.011129886954897082</v>
      </c>
      <c r="D13" s="84" t="s">
        <v>1650</v>
      </c>
      <c r="E13" s="84" t="b">
        <v>0</v>
      </c>
      <c r="F13" s="84" t="b">
        <v>0</v>
      </c>
      <c r="G13" s="84" t="b">
        <v>0</v>
      </c>
    </row>
    <row r="14" spans="1:7" ht="15">
      <c r="A14" s="84" t="s">
        <v>1377</v>
      </c>
      <c r="B14" s="84">
        <v>22</v>
      </c>
      <c r="C14" s="118">
        <v>0.011129886954897082</v>
      </c>
      <c r="D14" s="84" t="s">
        <v>1650</v>
      </c>
      <c r="E14" s="84" t="b">
        <v>0</v>
      </c>
      <c r="F14" s="84" t="b">
        <v>0</v>
      </c>
      <c r="G14" s="84" t="b">
        <v>0</v>
      </c>
    </row>
    <row r="15" spans="1:7" ht="15">
      <c r="A15" s="84" t="s">
        <v>1378</v>
      </c>
      <c r="B15" s="84">
        <v>17</v>
      </c>
      <c r="C15" s="118">
        <v>0.010647199354298805</v>
      </c>
      <c r="D15" s="84" t="s">
        <v>1650</v>
      </c>
      <c r="E15" s="84" t="b">
        <v>0</v>
      </c>
      <c r="F15" s="84" t="b">
        <v>0</v>
      </c>
      <c r="G15" s="84" t="b">
        <v>0</v>
      </c>
    </row>
    <row r="16" spans="1:7" ht="15">
      <c r="A16" s="84" t="s">
        <v>1375</v>
      </c>
      <c r="B16" s="84">
        <v>15</v>
      </c>
      <c r="C16" s="118">
        <v>0.011273709747355143</v>
      </c>
      <c r="D16" s="84" t="s">
        <v>1650</v>
      </c>
      <c r="E16" s="84" t="b">
        <v>0</v>
      </c>
      <c r="F16" s="84" t="b">
        <v>0</v>
      </c>
      <c r="G16" s="84" t="b">
        <v>0</v>
      </c>
    </row>
    <row r="17" spans="1:7" ht="15">
      <c r="A17" s="84" t="s">
        <v>1384</v>
      </c>
      <c r="B17" s="84">
        <v>15</v>
      </c>
      <c r="C17" s="118">
        <v>0.01075460195104222</v>
      </c>
      <c r="D17" s="84" t="s">
        <v>1650</v>
      </c>
      <c r="E17" s="84" t="b">
        <v>0</v>
      </c>
      <c r="F17" s="84" t="b">
        <v>0</v>
      </c>
      <c r="G17" s="84" t="b">
        <v>0</v>
      </c>
    </row>
    <row r="18" spans="1:7" ht="15">
      <c r="A18" s="84" t="s">
        <v>295</v>
      </c>
      <c r="B18" s="84">
        <v>14</v>
      </c>
      <c r="C18" s="118">
        <v>0.010522129097531467</v>
      </c>
      <c r="D18" s="84" t="s">
        <v>1650</v>
      </c>
      <c r="E18" s="84" t="b">
        <v>0</v>
      </c>
      <c r="F18" s="84" t="b">
        <v>0</v>
      </c>
      <c r="G18" s="84" t="b">
        <v>0</v>
      </c>
    </row>
    <row r="19" spans="1:7" ht="15">
      <c r="A19" s="84" t="s">
        <v>1381</v>
      </c>
      <c r="B19" s="84">
        <v>14</v>
      </c>
      <c r="C19" s="118">
        <v>0.010037628487639406</v>
      </c>
      <c r="D19" s="84" t="s">
        <v>1650</v>
      </c>
      <c r="E19" s="84" t="b">
        <v>0</v>
      </c>
      <c r="F19" s="84" t="b">
        <v>0</v>
      </c>
      <c r="G19" s="84" t="b">
        <v>0</v>
      </c>
    </row>
    <row r="20" spans="1:7" ht="15">
      <c r="A20" s="84" t="s">
        <v>236</v>
      </c>
      <c r="B20" s="84">
        <v>12</v>
      </c>
      <c r="C20" s="118">
        <v>0.009955105438511361</v>
      </c>
      <c r="D20" s="84" t="s">
        <v>1650</v>
      </c>
      <c r="E20" s="84" t="b">
        <v>0</v>
      </c>
      <c r="F20" s="84" t="b">
        <v>0</v>
      </c>
      <c r="G20" s="84" t="b">
        <v>0</v>
      </c>
    </row>
    <row r="21" spans="1:7" ht="15">
      <c r="A21" s="84" t="s">
        <v>1379</v>
      </c>
      <c r="B21" s="84">
        <v>12</v>
      </c>
      <c r="C21" s="118">
        <v>0.00946751110445459</v>
      </c>
      <c r="D21" s="84" t="s">
        <v>1650</v>
      </c>
      <c r="E21" s="84" t="b">
        <v>0</v>
      </c>
      <c r="F21" s="84" t="b">
        <v>0</v>
      </c>
      <c r="G21" s="84" t="b">
        <v>0</v>
      </c>
    </row>
    <row r="22" spans="1:7" ht="15">
      <c r="A22" s="84" t="s">
        <v>234</v>
      </c>
      <c r="B22" s="84">
        <v>12</v>
      </c>
      <c r="C22" s="118">
        <v>0.00946751110445459</v>
      </c>
      <c r="D22" s="84" t="s">
        <v>1650</v>
      </c>
      <c r="E22" s="84" t="b">
        <v>0</v>
      </c>
      <c r="F22" s="84" t="b">
        <v>0</v>
      </c>
      <c r="G22" s="84" t="b">
        <v>0</v>
      </c>
    </row>
    <row r="23" spans="1:7" ht="15">
      <c r="A23" s="84" t="s">
        <v>289</v>
      </c>
      <c r="B23" s="84">
        <v>10</v>
      </c>
      <c r="C23" s="118">
        <v>0.008741003834869416</v>
      </c>
      <c r="D23" s="84" t="s">
        <v>1650</v>
      </c>
      <c r="E23" s="84" t="b">
        <v>0</v>
      </c>
      <c r="F23" s="84" t="b">
        <v>0</v>
      </c>
      <c r="G23" s="84" t="b">
        <v>0</v>
      </c>
    </row>
    <row r="24" spans="1:7" ht="15">
      <c r="A24" s="84" t="s">
        <v>300</v>
      </c>
      <c r="B24" s="84">
        <v>9</v>
      </c>
      <c r="C24" s="118">
        <v>0.008804742286944311</v>
      </c>
      <c r="D24" s="84" t="s">
        <v>1650</v>
      </c>
      <c r="E24" s="84" t="b">
        <v>0</v>
      </c>
      <c r="F24" s="84" t="b">
        <v>0</v>
      </c>
      <c r="G24" s="84" t="b">
        <v>0</v>
      </c>
    </row>
    <row r="25" spans="1:7" ht="15">
      <c r="A25" s="84" t="s">
        <v>1572</v>
      </c>
      <c r="B25" s="84">
        <v>9</v>
      </c>
      <c r="C25" s="118">
        <v>0.0083097178761632</v>
      </c>
      <c r="D25" s="84" t="s">
        <v>1650</v>
      </c>
      <c r="E25" s="84" t="b">
        <v>0</v>
      </c>
      <c r="F25" s="84" t="b">
        <v>0</v>
      </c>
      <c r="G25" s="84" t="b">
        <v>0</v>
      </c>
    </row>
    <row r="26" spans="1:7" ht="15">
      <c r="A26" s="84" t="s">
        <v>288</v>
      </c>
      <c r="B26" s="84">
        <v>9</v>
      </c>
      <c r="C26" s="118">
        <v>0.0083097178761632</v>
      </c>
      <c r="D26" s="84" t="s">
        <v>1650</v>
      </c>
      <c r="E26" s="84" t="b">
        <v>0</v>
      </c>
      <c r="F26" s="84" t="b">
        <v>0</v>
      </c>
      <c r="G26" s="84" t="b">
        <v>0</v>
      </c>
    </row>
    <row r="27" spans="1:7" ht="15">
      <c r="A27" s="84" t="s">
        <v>287</v>
      </c>
      <c r="B27" s="84">
        <v>9</v>
      </c>
      <c r="C27" s="118">
        <v>0.0083097178761632</v>
      </c>
      <c r="D27" s="84" t="s">
        <v>1650</v>
      </c>
      <c r="E27" s="84" t="b">
        <v>0</v>
      </c>
      <c r="F27" s="84" t="b">
        <v>0</v>
      </c>
      <c r="G27" s="84" t="b">
        <v>0</v>
      </c>
    </row>
    <row r="28" spans="1:7" ht="15">
      <c r="A28" s="84" t="s">
        <v>1383</v>
      </c>
      <c r="B28" s="84">
        <v>9</v>
      </c>
      <c r="C28" s="118">
        <v>0.012927020341192192</v>
      </c>
      <c r="D28" s="84" t="s">
        <v>1650</v>
      </c>
      <c r="E28" s="84" t="b">
        <v>0</v>
      </c>
      <c r="F28" s="84" t="b">
        <v>0</v>
      </c>
      <c r="G28" s="84" t="b">
        <v>0</v>
      </c>
    </row>
    <row r="29" spans="1:7" ht="15">
      <c r="A29" s="84" t="s">
        <v>1573</v>
      </c>
      <c r="B29" s="84">
        <v>8</v>
      </c>
      <c r="C29" s="118">
        <v>0.007826437588394942</v>
      </c>
      <c r="D29" s="84" t="s">
        <v>1650</v>
      </c>
      <c r="E29" s="84" t="b">
        <v>0</v>
      </c>
      <c r="F29" s="84" t="b">
        <v>0</v>
      </c>
      <c r="G29" s="84" t="b">
        <v>0</v>
      </c>
    </row>
    <row r="30" spans="1:7" ht="15">
      <c r="A30" s="84" t="s">
        <v>1574</v>
      </c>
      <c r="B30" s="84">
        <v>8</v>
      </c>
      <c r="C30" s="118">
        <v>0.007826437588394942</v>
      </c>
      <c r="D30" s="84" t="s">
        <v>1650</v>
      </c>
      <c r="E30" s="84" t="b">
        <v>0</v>
      </c>
      <c r="F30" s="84" t="b">
        <v>0</v>
      </c>
      <c r="G30" s="84" t="b">
        <v>0</v>
      </c>
    </row>
    <row r="31" spans="1:7" ht="15">
      <c r="A31" s="84" t="s">
        <v>1575</v>
      </c>
      <c r="B31" s="84">
        <v>8</v>
      </c>
      <c r="C31" s="118">
        <v>0.007826437588394942</v>
      </c>
      <c r="D31" s="84" t="s">
        <v>1650</v>
      </c>
      <c r="E31" s="84" t="b">
        <v>0</v>
      </c>
      <c r="F31" s="84" t="b">
        <v>0</v>
      </c>
      <c r="G31" s="84" t="b">
        <v>0</v>
      </c>
    </row>
    <row r="32" spans="1:7" ht="15">
      <c r="A32" s="84" t="s">
        <v>1386</v>
      </c>
      <c r="B32" s="84">
        <v>8</v>
      </c>
      <c r="C32" s="118">
        <v>0.007826437588394942</v>
      </c>
      <c r="D32" s="84" t="s">
        <v>1650</v>
      </c>
      <c r="E32" s="84" t="b">
        <v>0</v>
      </c>
      <c r="F32" s="84" t="b">
        <v>0</v>
      </c>
      <c r="G32" s="84" t="b">
        <v>0</v>
      </c>
    </row>
    <row r="33" spans="1:7" ht="15">
      <c r="A33" s="84" t="s">
        <v>1389</v>
      </c>
      <c r="B33" s="84">
        <v>8</v>
      </c>
      <c r="C33" s="118">
        <v>0.008325293046267517</v>
      </c>
      <c r="D33" s="84" t="s">
        <v>1650</v>
      </c>
      <c r="E33" s="84" t="b">
        <v>0</v>
      </c>
      <c r="F33" s="84" t="b">
        <v>0</v>
      </c>
      <c r="G33" s="84" t="b">
        <v>0</v>
      </c>
    </row>
    <row r="34" spans="1:7" ht="15">
      <c r="A34" s="84" t="s">
        <v>1390</v>
      </c>
      <c r="B34" s="84">
        <v>8</v>
      </c>
      <c r="C34" s="118">
        <v>0.008325293046267517</v>
      </c>
      <c r="D34" s="84" t="s">
        <v>1650</v>
      </c>
      <c r="E34" s="84" t="b">
        <v>0</v>
      </c>
      <c r="F34" s="84" t="b">
        <v>0</v>
      </c>
      <c r="G34" s="84" t="b">
        <v>0</v>
      </c>
    </row>
    <row r="35" spans="1:7" ht="15">
      <c r="A35" s="84" t="s">
        <v>299</v>
      </c>
      <c r="B35" s="84">
        <v>7</v>
      </c>
      <c r="C35" s="118">
        <v>0.00778853198259622</v>
      </c>
      <c r="D35" s="84" t="s">
        <v>1650</v>
      </c>
      <c r="E35" s="84" t="b">
        <v>0</v>
      </c>
      <c r="F35" s="84" t="b">
        <v>0</v>
      </c>
      <c r="G35" s="84" t="b">
        <v>0</v>
      </c>
    </row>
    <row r="36" spans="1:7" ht="15">
      <c r="A36" s="84" t="s">
        <v>235</v>
      </c>
      <c r="B36" s="84">
        <v>7</v>
      </c>
      <c r="C36" s="118">
        <v>0.00778853198259622</v>
      </c>
      <c r="D36" s="84" t="s">
        <v>1650</v>
      </c>
      <c r="E36" s="84" t="b">
        <v>0</v>
      </c>
      <c r="F36" s="84" t="b">
        <v>0</v>
      </c>
      <c r="G36" s="84" t="b">
        <v>0</v>
      </c>
    </row>
    <row r="37" spans="1:7" ht="15">
      <c r="A37" s="84" t="s">
        <v>298</v>
      </c>
      <c r="B37" s="84">
        <v>7</v>
      </c>
      <c r="C37" s="118">
        <v>0.00778853198259622</v>
      </c>
      <c r="D37" s="84" t="s">
        <v>1650</v>
      </c>
      <c r="E37" s="84" t="b">
        <v>0</v>
      </c>
      <c r="F37" s="84" t="b">
        <v>0</v>
      </c>
      <c r="G37" s="84" t="b">
        <v>0</v>
      </c>
    </row>
    <row r="38" spans="1:7" ht="15">
      <c r="A38" s="84" t="s">
        <v>229</v>
      </c>
      <c r="B38" s="84">
        <v>7</v>
      </c>
      <c r="C38" s="118">
        <v>0.00778853198259622</v>
      </c>
      <c r="D38" s="84" t="s">
        <v>1650</v>
      </c>
      <c r="E38" s="84" t="b">
        <v>0</v>
      </c>
      <c r="F38" s="84" t="b">
        <v>0</v>
      </c>
      <c r="G38" s="84" t="b">
        <v>0</v>
      </c>
    </row>
    <row r="39" spans="1:7" ht="15">
      <c r="A39" s="84" t="s">
        <v>297</v>
      </c>
      <c r="B39" s="84">
        <v>7</v>
      </c>
      <c r="C39" s="118">
        <v>0.0072846314154840774</v>
      </c>
      <c r="D39" s="84" t="s">
        <v>1650</v>
      </c>
      <c r="E39" s="84" t="b">
        <v>0</v>
      </c>
      <c r="F39" s="84" t="b">
        <v>0</v>
      </c>
      <c r="G39" s="84" t="b">
        <v>0</v>
      </c>
    </row>
    <row r="40" spans="1:7" ht="15">
      <c r="A40" s="84" t="s">
        <v>296</v>
      </c>
      <c r="B40" s="84">
        <v>7</v>
      </c>
      <c r="C40" s="118">
        <v>0.0072846314154840774</v>
      </c>
      <c r="D40" s="84" t="s">
        <v>1650</v>
      </c>
      <c r="E40" s="84" t="b">
        <v>0</v>
      </c>
      <c r="F40" s="84" t="b">
        <v>0</v>
      </c>
      <c r="G40" s="84" t="b">
        <v>0</v>
      </c>
    </row>
    <row r="41" spans="1:7" ht="15">
      <c r="A41" s="84" t="s">
        <v>1576</v>
      </c>
      <c r="B41" s="84">
        <v>7</v>
      </c>
      <c r="C41" s="118">
        <v>0.0072846314154840774</v>
      </c>
      <c r="D41" s="84" t="s">
        <v>1650</v>
      </c>
      <c r="E41" s="84" t="b">
        <v>0</v>
      </c>
      <c r="F41" s="84" t="b">
        <v>0</v>
      </c>
      <c r="G41" s="84" t="b">
        <v>0</v>
      </c>
    </row>
    <row r="42" spans="1:7" ht="15">
      <c r="A42" s="84" t="s">
        <v>1391</v>
      </c>
      <c r="B42" s="84">
        <v>7</v>
      </c>
      <c r="C42" s="118">
        <v>0.0072846314154840774</v>
      </c>
      <c r="D42" s="84" t="s">
        <v>1650</v>
      </c>
      <c r="E42" s="84" t="b">
        <v>0</v>
      </c>
      <c r="F42" s="84" t="b">
        <v>0</v>
      </c>
      <c r="G42" s="84" t="b">
        <v>0</v>
      </c>
    </row>
    <row r="43" spans="1:7" ht="15">
      <c r="A43" s="84" t="s">
        <v>294</v>
      </c>
      <c r="B43" s="84">
        <v>6</v>
      </c>
      <c r="C43" s="118">
        <v>0.0066758845565110456</v>
      </c>
      <c r="D43" s="84" t="s">
        <v>1650</v>
      </c>
      <c r="E43" s="84" t="b">
        <v>0</v>
      </c>
      <c r="F43" s="84" t="b">
        <v>0</v>
      </c>
      <c r="G43" s="84" t="b">
        <v>0</v>
      </c>
    </row>
    <row r="44" spans="1:7" ht="15">
      <c r="A44" s="84" t="s">
        <v>1577</v>
      </c>
      <c r="B44" s="84">
        <v>6</v>
      </c>
      <c r="C44" s="118">
        <v>0.0066758845565110456</v>
      </c>
      <c r="D44" s="84" t="s">
        <v>1650</v>
      </c>
      <c r="E44" s="84" t="b">
        <v>0</v>
      </c>
      <c r="F44" s="84" t="b">
        <v>0</v>
      </c>
      <c r="G44" s="84" t="b">
        <v>0</v>
      </c>
    </row>
    <row r="45" spans="1:7" ht="15">
      <c r="A45" s="84" t="s">
        <v>1578</v>
      </c>
      <c r="B45" s="84">
        <v>6</v>
      </c>
      <c r="C45" s="118">
        <v>0.0066758845565110456</v>
      </c>
      <c r="D45" s="84" t="s">
        <v>1650</v>
      </c>
      <c r="E45" s="84" t="b">
        <v>0</v>
      </c>
      <c r="F45" s="84" t="b">
        <v>0</v>
      </c>
      <c r="G45" s="84" t="b">
        <v>0</v>
      </c>
    </row>
    <row r="46" spans="1:7" ht="15">
      <c r="A46" s="84" t="s">
        <v>233</v>
      </c>
      <c r="B46" s="84">
        <v>6</v>
      </c>
      <c r="C46" s="118">
        <v>0.0066758845565110456</v>
      </c>
      <c r="D46" s="84" t="s">
        <v>1650</v>
      </c>
      <c r="E46" s="84" t="b">
        <v>0</v>
      </c>
      <c r="F46" s="84" t="b">
        <v>0</v>
      </c>
      <c r="G46" s="84" t="b">
        <v>0</v>
      </c>
    </row>
    <row r="47" spans="1:7" ht="15">
      <c r="A47" s="84" t="s">
        <v>1579</v>
      </c>
      <c r="B47" s="84">
        <v>5</v>
      </c>
      <c r="C47" s="118">
        <v>0.005988942754337832</v>
      </c>
      <c r="D47" s="84" t="s">
        <v>1650</v>
      </c>
      <c r="E47" s="84" t="b">
        <v>0</v>
      </c>
      <c r="F47" s="84" t="b">
        <v>0</v>
      </c>
      <c r="G47" s="84" t="b">
        <v>0</v>
      </c>
    </row>
    <row r="48" spans="1:7" ht="15">
      <c r="A48" s="84" t="s">
        <v>1580</v>
      </c>
      <c r="B48" s="84">
        <v>5</v>
      </c>
      <c r="C48" s="118">
        <v>0.005988942754337832</v>
      </c>
      <c r="D48" s="84" t="s">
        <v>1650</v>
      </c>
      <c r="E48" s="84" t="b">
        <v>0</v>
      </c>
      <c r="F48" s="84" t="b">
        <v>0</v>
      </c>
      <c r="G48" s="84" t="b">
        <v>0</v>
      </c>
    </row>
    <row r="49" spans="1:7" ht="15">
      <c r="A49" s="84" t="s">
        <v>1581</v>
      </c>
      <c r="B49" s="84">
        <v>5</v>
      </c>
      <c r="C49" s="118">
        <v>0.005988942754337832</v>
      </c>
      <c r="D49" s="84" t="s">
        <v>1650</v>
      </c>
      <c r="E49" s="84" t="b">
        <v>0</v>
      </c>
      <c r="F49" s="84" t="b">
        <v>0</v>
      </c>
      <c r="G49" s="84" t="b">
        <v>0</v>
      </c>
    </row>
    <row r="50" spans="1:7" ht="15">
      <c r="A50" s="84" t="s">
        <v>232</v>
      </c>
      <c r="B50" s="84">
        <v>5</v>
      </c>
      <c r="C50" s="118">
        <v>0.005988942754337832</v>
      </c>
      <c r="D50" s="84" t="s">
        <v>1650</v>
      </c>
      <c r="E50" s="84" t="b">
        <v>0</v>
      </c>
      <c r="F50" s="84" t="b">
        <v>0</v>
      </c>
      <c r="G50" s="84" t="b">
        <v>0</v>
      </c>
    </row>
    <row r="51" spans="1:7" ht="15">
      <c r="A51" s="84" t="s">
        <v>286</v>
      </c>
      <c r="B51" s="84">
        <v>5</v>
      </c>
      <c r="C51" s="118">
        <v>0.005988942754337832</v>
      </c>
      <c r="D51" s="84" t="s">
        <v>1650</v>
      </c>
      <c r="E51" s="84" t="b">
        <v>0</v>
      </c>
      <c r="F51" s="84" t="b">
        <v>0</v>
      </c>
      <c r="G51" s="84" t="b">
        <v>0</v>
      </c>
    </row>
    <row r="52" spans="1:7" ht="15">
      <c r="A52" s="84" t="s">
        <v>1385</v>
      </c>
      <c r="B52" s="84">
        <v>5</v>
      </c>
      <c r="C52" s="118">
        <v>0.006509964329649964</v>
      </c>
      <c r="D52" s="84" t="s">
        <v>1650</v>
      </c>
      <c r="E52" s="84" t="b">
        <v>0</v>
      </c>
      <c r="F52" s="84" t="b">
        <v>0</v>
      </c>
      <c r="G52" s="84" t="b">
        <v>0</v>
      </c>
    </row>
    <row r="53" spans="1:7" ht="15">
      <c r="A53" s="84" t="s">
        <v>1582</v>
      </c>
      <c r="B53" s="84">
        <v>5</v>
      </c>
      <c r="C53" s="118">
        <v>0.007181677967328996</v>
      </c>
      <c r="D53" s="84" t="s">
        <v>1650</v>
      </c>
      <c r="E53" s="84" t="b">
        <v>0</v>
      </c>
      <c r="F53" s="84" t="b">
        <v>0</v>
      </c>
      <c r="G53" s="84" t="b">
        <v>0</v>
      </c>
    </row>
    <row r="54" spans="1:7" ht="15">
      <c r="A54" s="84" t="s">
        <v>1583</v>
      </c>
      <c r="B54" s="84">
        <v>4</v>
      </c>
      <c r="C54" s="118">
        <v>0.005207971463719971</v>
      </c>
      <c r="D54" s="84" t="s">
        <v>1650</v>
      </c>
      <c r="E54" s="84" t="b">
        <v>0</v>
      </c>
      <c r="F54" s="84" t="b">
        <v>0</v>
      </c>
      <c r="G54" s="84" t="b">
        <v>0</v>
      </c>
    </row>
    <row r="55" spans="1:7" ht="15">
      <c r="A55" s="84" t="s">
        <v>1584</v>
      </c>
      <c r="B55" s="84">
        <v>4</v>
      </c>
      <c r="C55" s="118">
        <v>0.005207971463719971</v>
      </c>
      <c r="D55" s="84" t="s">
        <v>1650</v>
      </c>
      <c r="E55" s="84" t="b">
        <v>0</v>
      </c>
      <c r="F55" s="84" t="b">
        <v>0</v>
      </c>
      <c r="G55" s="84" t="b">
        <v>0</v>
      </c>
    </row>
    <row r="56" spans="1:7" ht="15">
      <c r="A56" s="84" t="s">
        <v>1585</v>
      </c>
      <c r="B56" s="84">
        <v>4</v>
      </c>
      <c r="C56" s="118">
        <v>0.005207971463719971</v>
      </c>
      <c r="D56" s="84" t="s">
        <v>1650</v>
      </c>
      <c r="E56" s="84" t="b">
        <v>0</v>
      </c>
      <c r="F56" s="84" t="b">
        <v>0</v>
      </c>
      <c r="G56" s="84" t="b">
        <v>0</v>
      </c>
    </row>
    <row r="57" spans="1:7" ht="15">
      <c r="A57" s="84" t="s">
        <v>1586</v>
      </c>
      <c r="B57" s="84">
        <v>4</v>
      </c>
      <c r="C57" s="118">
        <v>0.005207971463719971</v>
      </c>
      <c r="D57" s="84" t="s">
        <v>1650</v>
      </c>
      <c r="E57" s="84" t="b">
        <v>0</v>
      </c>
      <c r="F57" s="84" t="b">
        <v>0</v>
      </c>
      <c r="G57" s="84" t="b">
        <v>0</v>
      </c>
    </row>
    <row r="58" spans="1:7" ht="15">
      <c r="A58" s="84" t="s">
        <v>285</v>
      </c>
      <c r="B58" s="84">
        <v>4</v>
      </c>
      <c r="C58" s="118">
        <v>0.005207971463719971</v>
      </c>
      <c r="D58" s="84" t="s">
        <v>1650</v>
      </c>
      <c r="E58" s="84" t="b">
        <v>0</v>
      </c>
      <c r="F58" s="84" t="b">
        <v>0</v>
      </c>
      <c r="G58" s="84" t="b">
        <v>0</v>
      </c>
    </row>
    <row r="59" spans="1:7" ht="15">
      <c r="A59" s="84" t="s">
        <v>1587</v>
      </c>
      <c r="B59" s="84">
        <v>4</v>
      </c>
      <c r="C59" s="118">
        <v>0.005207971463719971</v>
      </c>
      <c r="D59" s="84" t="s">
        <v>1650</v>
      </c>
      <c r="E59" s="84" t="b">
        <v>0</v>
      </c>
      <c r="F59" s="84" t="b">
        <v>0</v>
      </c>
      <c r="G59" s="84" t="b">
        <v>0</v>
      </c>
    </row>
    <row r="60" spans="1:7" ht="15">
      <c r="A60" s="84" t="s">
        <v>1588</v>
      </c>
      <c r="B60" s="84">
        <v>4</v>
      </c>
      <c r="C60" s="118">
        <v>0.005207971463719971</v>
      </c>
      <c r="D60" s="84" t="s">
        <v>1650</v>
      </c>
      <c r="E60" s="84" t="b">
        <v>0</v>
      </c>
      <c r="F60" s="84" t="b">
        <v>0</v>
      </c>
      <c r="G60" s="84" t="b">
        <v>0</v>
      </c>
    </row>
    <row r="61" spans="1:7" ht="15">
      <c r="A61" s="84" t="s">
        <v>1589</v>
      </c>
      <c r="B61" s="84">
        <v>3</v>
      </c>
      <c r="C61" s="118">
        <v>0.004309006780397397</v>
      </c>
      <c r="D61" s="84" t="s">
        <v>1650</v>
      </c>
      <c r="E61" s="84" t="b">
        <v>0</v>
      </c>
      <c r="F61" s="84" t="b">
        <v>0</v>
      </c>
      <c r="G61" s="84" t="b">
        <v>0</v>
      </c>
    </row>
    <row r="62" spans="1:7" ht="15">
      <c r="A62" s="84" t="s">
        <v>1590</v>
      </c>
      <c r="B62" s="84">
        <v>3</v>
      </c>
      <c r="C62" s="118">
        <v>0.004309006780397397</v>
      </c>
      <c r="D62" s="84" t="s">
        <v>1650</v>
      </c>
      <c r="E62" s="84" t="b">
        <v>0</v>
      </c>
      <c r="F62" s="84" t="b">
        <v>0</v>
      </c>
      <c r="G62" s="84" t="b">
        <v>0</v>
      </c>
    </row>
    <row r="63" spans="1:7" ht="15">
      <c r="A63" s="84" t="s">
        <v>1591</v>
      </c>
      <c r="B63" s="84">
        <v>3</v>
      </c>
      <c r="C63" s="118">
        <v>0.004309006780397397</v>
      </c>
      <c r="D63" s="84" t="s">
        <v>1650</v>
      </c>
      <c r="E63" s="84" t="b">
        <v>0</v>
      </c>
      <c r="F63" s="84" t="b">
        <v>0</v>
      </c>
      <c r="G63" s="84" t="b">
        <v>0</v>
      </c>
    </row>
    <row r="64" spans="1:7" ht="15">
      <c r="A64" s="84" t="s">
        <v>1592</v>
      </c>
      <c r="B64" s="84">
        <v>3</v>
      </c>
      <c r="C64" s="118">
        <v>0.004309006780397397</v>
      </c>
      <c r="D64" s="84" t="s">
        <v>1650</v>
      </c>
      <c r="E64" s="84" t="b">
        <v>0</v>
      </c>
      <c r="F64" s="84" t="b">
        <v>0</v>
      </c>
      <c r="G64" s="84" t="b">
        <v>0</v>
      </c>
    </row>
    <row r="65" spans="1:7" ht="15">
      <c r="A65" s="84" t="s">
        <v>1593</v>
      </c>
      <c r="B65" s="84">
        <v>3</v>
      </c>
      <c r="C65" s="118">
        <v>0.004309006780397397</v>
      </c>
      <c r="D65" s="84" t="s">
        <v>1650</v>
      </c>
      <c r="E65" s="84" t="b">
        <v>0</v>
      </c>
      <c r="F65" s="84" t="b">
        <v>0</v>
      </c>
      <c r="G65" s="84" t="b">
        <v>0</v>
      </c>
    </row>
    <row r="66" spans="1:7" ht="15">
      <c r="A66" s="84" t="s">
        <v>1594</v>
      </c>
      <c r="B66" s="84">
        <v>3</v>
      </c>
      <c r="C66" s="118">
        <v>0.004877043099931853</v>
      </c>
      <c r="D66" s="84" t="s">
        <v>1650</v>
      </c>
      <c r="E66" s="84" t="b">
        <v>0</v>
      </c>
      <c r="F66" s="84" t="b">
        <v>0</v>
      </c>
      <c r="G66" s="84" t="b">
        <v>0</v>
      </c>
    </row>
    <row r="67" spans="1:7" ht="15">
      <c r="A67" s="84" t="s">
        <v>1595</v>
      </c>
      <c r="B67" s="84">
        <v>3</v>
      </c>
      <c r="C67" s="118">
        <v>0.004309006780397397</v>
      </c>
      <c r="D67" s="84" t="s">
        <v>1650</v>
      </c>
      <c r="E67" s="84" t="b">
        <v>0</v>
      </c>
      <c r="F67" s="84" t="b">
        <v>0</v>
      </c>
      <c r="G67" s="84" t="b">
        <v>0</v>
      </c>
    </row>
    <row r="68" spans="1:7" ht="15">
      <c r="A68" s="84" t="s">
        <v>1596</v>
      </c>
      <c r="B68" s="84">
        <v>3</v>
      </c>
      <c r="C68" s="118">
        <v>0.004309006780397397</v>
      </c>
      <c r="D68" s="84" t="s">
        <v>1650</v>
      </c>
      <c r="E68" s="84" t="b">
        <v>0</v>
      </c>
      <c r="F68" s="84" t="b">
        <v>0</v>
      </c>
      <c r="G68" s="84" t="b">
        <v>0</v>
      </c>
    </row>
    <row r="69" spans="1:7" ht="15">
      <c r="A69" s="84" t="s">
        <v>1597</v>
      </c>
      <c r="B69" s="84">
        <v>3</v>
      </c>
      <c r="C69" s="118">
        <v>0.004309006780397397</v>
      </c>
      <c r="D69" s="84" t="s">
        <v>1650</v>
      </c>
      <c r="E69" s="84" t="b">
        <v>0</v>
      </c>
      <c r="F69" s="84" t="b">
        <v>0</v>
      </c>
      <c r="G69" s="84" t="b">
        <v>0</v>
      </c>
    </row>
    <row r="70" spans="1:7" ht="15">
      <c r="A70" s="84" t="s">
        <v>1598</v>
      </c>
      <c r="B70" s="84">
        <v>3</v>
      </c>
      <c r="C70" s="118">
        <v>0.004309006780397397</v>
      </c>
      <c r="D70" s="84" t="s">
        <v>1650</v>
      </c>
      <c r="E70" s="84" t="b">
        <v>0</v>
      </c>
      <c r="F70" s="84" t="b">
        <v>0</v>
      </c>
      <c r="G70" s="84" t="b">
        <v>0</v>
      </c>
    </row>
    <row r="71" spans="1:7" ht="15">
      <c r="A71" s="84" t="s">
        <v>1599</v>
      </c>
      <c r="B71" s="84">
        <v>3</v>
      </c>
      <c r="C71" s="118">
        <v>0.004309006780397397</v>
      </c>
      <c r="D71" s="84" t="s">
        <v>1650</v>
      </c>
      <c r="E71" s="84" t="b">
        <v>0</v>
      </c>
      <c r="F71" s="84" t="b">
        <v>0</v>
      </c>
      <c r="G71" s="84" t="b">
        <v>0</v>
      </c>
    </row>
    <row r="72" spans="1:7" ht="15">
      <c r="A72" s="84" t="s">
        <v>228</v>
      </c>
      <c r="B72" s="84">
        <v>3</v>
      </c>
      <c r="C72" s="118">
        <v>0.004309006780397397</v>
      </c>
      <c r="D72" s="84" t="s">
        <v>1650</v>
      </c>
      <c r="E72" s="84" t="b">
        <v>0</v>
      </c>
      <c r="F72" s="84" t="b">
        <v>0</v>
      </c>
      <c r="G72" s="84" t="b">
        <v>0</v>
      </c>
    </row>
    <row r="73" spans="1:7" ht="15">
      <c r="A73" s="84" t="s">
        <v>1600</v>
      </c>
      <c r="B73" s="84">
        <v>3</v>
      </c>
      <c r="C73" s="118">
        <v>0.004309006780397397</v>
      </c>
      <c r="D73" s="84" t="s">
        <v>1650</v>
      </c>
      <c r="E73" s="84" t="b">
        <v>0</v>
      </c>
      <c r="F73" s="84" t="b">
        <v>0</v>
      </c>
      <c r="G73" s="84" t="b">
        <v>0</v>
      </c>
    </row>
    <row r="74" spans="1:7" ht="15">
      <c r="A74" s="84" t="s">
        <v>1601</v>
      </c>
      <c r="B74" s="84">
        <v>3</v>
      </c>
      <c r="C74" s="118">
        <v>0.005848107602073728</v>
      </c>
      <c r="D74" s="84" t="s">
        <v>1650</v>
      </c>
      <c r="E74" s="84" t="b">
        <v>0</v>
      </c>
      <c r="F74" s="84" t="b">
        <v>0</v>
      </c>
      <c r="G74" s="84" t="b">
        <v>0</v>
      </c>
    </row>
    <row r="75" spans="1:7" ht="15">
      <c r="A75" s="84" t="s">
        <v>1602</v>
      </c>
      <c r="B75" s="84">
        <v>3</v>
      </c>
      <c r="C75" s="118">
        <v>0.004877043099931853</v>
      </c>
      <c r="D75" s="84" t="s">
        <v>1650</v>
      </c>
      <c r="E75" s="84" t="b">
        <v>0</v>
      </c>
      <c r="F75" s="84" t="b">
        <v>0</v>
      </c>
      <c r="G75" s="84" t="b">
        <v>0</v>
      </c>
    </row>
    <row r="76" spans="1:7" ht="15">
      <c r="A76" s="84" t="s">
        <v>1603</v>
      </c>
      <c r="B76" s="84">
        <v>3</v>
      </c>
      <c r="C76" s="118">
        <v>0.004309006780397397</v>
      </c>
      <c r="D76" s="84" t="s">
        <v>1650</v>
      </c>
      <c r="E76" s="84" t="b">
        <v>0</v>
      </c>
      <c r="F76" s="84" t="b">
        <v>0</v>
      </c>
      <c r="G76" s="84" t="b">
        <v>0</v>
      </c>
    </row>
    <row r="77" spans="1:7" ht="15">
      <c r="A77" s="84" t="s">
        <v>1604</v>
      </c>
      <c r="B77" s="84">
        <v>3</v>
      </c>
      <c r="C77" s="118">
        <v>0.004309006780397397</v>
      </c>
      <c r="D77" s="84" t="s">
        <v>1650</v>
      </c>
      <c r="E77" s="84" t="b">
        <v>0</v>
      </c>
      <c r="F77" s="84" t="b">
        <v>0</v>
      </c>
      <c r="G77" s="84" t="b">
        <v>0</v>
      </c>
    </row>
    <row r="78" spans="1:7" ht="15">
      <c r="A78" s="84" t="s">
        <v>1394</v>
      </c>
      <c r="B78" s="84">
        <v>3</v>
      </c>
      <c r="C78" s="118">
        <v>0.004309006780397397</v>
      </c>
      <c r="D78" s="84" t="s">
        <v>1650</v>
      </c>
      <c r="E78" s="84" t="b">
        <v>0</v>
      </c>
      <c r="F78" s="84" t="b">
        <v>0</v>
      </c>
      <c r="G78" s="84" t="b">
        <v>0</v>
      </c>
    </row>
    <row r="79" spans="1:7" ht="15">
      <c r="A79" s="84" t="s">
        <v>1395</v>
      </c>
      <c r="B79" s="84">
        <v>3</v>
      </c>
      <c r="C79" s="118">
        <v>0.004309006780397397</v>
      </c>
      <c r="D79" s="84" t="s">
        <v>1650</v>
      </c>
      <c r="E79" s="84" t="b">
        <v>0</v>
      </c>
      <c r="F79" s="84" t="b">
        <v>0</v>
      </c>
      <c r="G79" s="84" t="b">
        <v>0</v>
      </c>
    </row>
    <row r="80" spans="1:7" ht="15">
      <c r="A80" s="84" t="s">
        <v>1396</v>
      </c>
      <c r="B80" s="84">
        <v>3</v>
      </c>
      <c r="C80" s="118">
        <v>0.004309006780397397</v>
      </c>
      <c r="D80" s="84" t="s">
        <v>1650</v>
      </c>
      <c r="E80" s="84" t="b">
        <v>0</v>
      </c>
      <c r="F80" s="84" t="b">
        <v>0</v>
      </c>
      <c r="G80" s="84" t="b">
        <v>0</v>
      </c>
    </row>
    <row r="81" spans="1:7" ht="15">
      <c r="A81" s="84" t="s">
        <v>1397</v>
      </c>
      <c r="B81" s="84">
        <v>3</v>
      </c>
      <c r="C81" s="118">
        <v>0.004309006780397397</v>
      </c>
      <c r="D81" s="84" t="s">
        <v>1650</v>
      </c>
      <c r="E81" s="84" t="b">
        <v>0</v>
      </c>
      <c r="F81" s="84" t="b">
        <v>0</v>
      </c>
      <c r="G81" s="84" t="b">
        <v>0</v>
      </c>
    </row>
    <row r="82" spans="1:7" ht="15">
      <c r="A82" s="84" t="s">
        <v>1398</v>
      </c>
      <c r="B82" s="84">
        <v>3</v>
      </c>
      <c r="C82" s="118">
        <v>0.004309006780397397</v>
      </c>
      <c r="D82" s="84" t="s">
        <v>1650</v>
      </c>
      <c r="E82" s="84" t="b">
        <v>0</v>
      </c>
      <c r="F82" s="84" t="b">
        <v>0</v>
      </c>
      <c r="G82" s="84" t="b">
        <v>0</v>
      </c>
    </row>
    <row r="83" spans="1:7" ht="15">
      <c r="A83" s="84" t="s">
        <v>1399</v>
      </c>
      <c r="B83" s="84">
        <v>3</v>
      </c>
      <c r="C83" s="118">
        <v>0.004309006780397397</v>
      </c>
      <c r="D83" s="84" t="s">
        <v>1650</v>
      </c>
      <c r="E83" s="84" t="b">
        <v>0</v>
      </c>
      <c r="F83" s="84" t="b">
        <v>0</v>
      </c>
      <c r="G83" s="84" t="b">
        <v>0</v>
      </c>
    </row>
    <row r="84" spans="1:7" ht="15">
      <c r="A84" s="84" t="s">
        <v>1400</v>
      </c>
      <c r="B84" s="84">
        <v>3</v>
      </c>
      <c r="C84" s="118">
        <v>0.004309006780397397</v>
      </c>
      <c r="D84" s="84" t="s">
        <v>1650</v>
      </c>
      <c r="E84" s="84" t="b">
        <v>0</v>
      </c>
      <c r="F84" s="84" t="b">
        <v>0</v>
      </c>
      <c r="G84" s="84" t="b">
        <v>0</v>
      </c>
    </row>
    <row r="85" spans="1:7" ht="15">
      <c r="A85" s="84" t="s">
        <v>1401</v>
      </c>
      <c r="B85" s="84">
        <v>3</v>
      </c>
      <c r="C85" s="118">
        <v>0.004309006780397397</v>
      </c>
      <c r="D85" s="84" t="s">
        <v>1650</v>
      </c>
      <c r="E85" s="84" t="b">
        <v>0</v>
      </c>
      <c r="F85" s="84" t="b">
        <v>0</v>
      </c>
      <c r="G85" s="84" t="b">
        <v>0</v>
      </c>
    </row>
    <row r="86" spans="1:7" ht="15">
      <c r="A86" s="84" t="s">
        <v>1402</v>
      </c>
      <c r="B86" s="84">
        <v>3</v>
      </c>
      <c r="C86" s="118">
        <v>0.004309006780397397</v>
      </c>
      <c r="D86" s="84" t="s">
        <v>1650</v>
      </c>
      <c r="E86" s="84" t="b">
        <v>0</v>
      </c>
      <c r="F86" s="84" t="b">
        <v>0</v>
      </c>
      <c r="G86" s="84" t="b">
        <v>0</v>
      </c>
    </row>
    <row r="87" spans="1:7" ht="15">
      <c r="A87" s="84" t="s">
        <v>1403</v>
      </c>
      <c r="B87" s="84">
        <v>3</v>
      </c>
      <c r="C87" s="118">
        <v>0.004309006780397397</v>
      </c>
      <c r="D87" s="84" t="s">
        <v>1650</v>
      </c>
      <c r="E87" s="84" t="b">
        <v>0</v>
      </c>
      <c r="F87" s="84" t="b">
        <v>0</v>
      </c>
      <c r="G87" s="84" t="b">
        <v>0</v>
      </c>
    </row>
    <row r="88" spans="1:7" ht="15">
      <c r="A88" s="84" t="s">
        <v>1605</v>
      </c>
      <c r="B88" s="84">
        <v>3</v>
      </c>
      <c r="C88" s="118">
        <v>0.004309006780397397</v>
      </c>
      <c r="D88" s="84" t="s">
        <v>1650</v>
      </c>
      <c r="E88" s="84" t="b">
        <v>0</v>
      </c>
      <c r="F88" s="84" t="b">
        <v>0</v>
      </c>
      <c r="G88" s="84" t="b">
        <v>0</v>
      </c>
    </row>
    <row r="89" spans="1:7" ht="15">
      <c r="A89" s="84" t="s">
        <v>1606</v>
      </c>
      <c r="B89" s="84">
        <v>3</v>
      </c>
      <c r="C89" s="118">
        <v>0.004309006780397397</v>
      </c>
      <c r="D89" s="84" t="s">
        <v>1650</v>
      </c>
      <c r="E89" s="84" t="b">
        <v>0</v>
      </c>
      <c r="F89" s="84" t="b">
        <v>0</v>
      </c>
      <c r="G89" s="84" t="b">
        <v>0</v>
      </c>
    </row>
    <row r="90" spans="1:7" ht="15">
      <c r="A90" s="84" t="s">
        <v>1607</v>
      </c>
      <c r="B90" s="84">
        <v>3</v>
      </c>
      <c r="C90" s="118">
        <v>0.004309006780397397</v>
      </c>
      <c r="D90" s="84" t="s">
        <v>1650</v>
      </c>
      <c r="E90" s="84" t="b">
        <v>0</v>
      </c>
      <c r="F90" s="84" t="b">
        <v>0</v>
      </c>
      <c r="G90" s="84" t="b">
        <v>0</v>
      </c>
    </row>
    <row r="91" spans="1:7" ht="15">
      <c r="A91" s="84" t="s">
        <v>1392</v>
      </c>
      <c r="B91" s="84">
        <v>3</v>
      </c>
      <c r="C91" s="118">
        <v>0.004309006780397397</v>
      </c>
      <c r="D91" s="84" t="s">
        <v>1650</v>
      </c>
      <c r="E91" s="84" t="b">
        <v>0</v>
      </c>
      <c r="F91" s="84" t="b">
        <v>0</v>
      </c>
      <c r="G91" s="84" t="b">
        <v>0</v>
      </c>
    </row>
    <row r="92" spans="1:7" ht="15">
      <c r="A92" s="84" t="s">
        <v>1608</v>
      </c>
      <c r="B92" s="84">
        <v>2</v>
      </c>
      <c r="C92" s="118">
        <v>0.0032513620666212353</v>
      </c>
      <c r="D92" s="84" t="s">
        <v>1650</v>
      </c>
      <c r="E92" s="84" t="b">
        <v>0</v>
      </c>
      <c r="F92" s="84" t="b">
        <v>0</v>
      </c>
      <c r="G92" s="84" t="b">
        <v>0</v>
      </c>
    </row>
    <row r="93" spans="1:7" ht="15">
      <c r="A93" s="84" t="s">
        <v>273</v>
      </c>
      <c r="B93" s="84">
        <v>2</v>
      </c>
      <c r="C93" s="118">
        <v>0.0032513620666212353</v>
      </c>
      <c r="D93" s="84" t="s">
        <v>1650</v>
      </c>
      <c r="E93" s="84" t="b">
        <v>0</v>
      </c>
      <c r="F93" s="84" t="b">
        <v>0</v>
      </c>
      <c r="G93" s="84" t="b">
        <v>0</v>
      </c>
    </row>
    <row r="94" spans="1:7" ht="15">
      <c r="A94" s="84" t="s">
        <v>1609</v>
      </c>
      <c r="B94" s="84">
        <v>2</v>
      </c>
      <c r="C94" s="118">
        <v>0.0032513620666212353</v>
      </c>
      <c r="D94" s="84" t="s">
        <v>1650</v>
      </c>
      <c r="E94" s="84" t="b">
        <v>0</v>
      </c>
      <c r="F94" s="84" t="b">
        <v>0</v>
      </c>
      <c r="G94" s="84" t="b">
        <v>0</v>
      </c>
    </row>
    <row r="95" spans="1:7" ht="15">
      <c r="A95" s="84" t="s">
        <v>1610</v>
      </c>
      <c r="B95" s="84">
        <v>2</v>
      </c>
      <c r="C95" s="118">
        <v>0.0032513620666212353</v>
      </c>
      <c r="D95" s="84" t="s">
        <v>1650</v>
      </c>
      <c r="E95" s="84" t="b">
        <v>0</v>
      </c>
      <c r="F95" s="84" t="b">
        <v>0</v>
      </c>
      <c r="G95" s="84" t="b">
        <v>0</v>
      </c>
    </row>
    <row r="96" spans="1:7" ht="15">
      <c r="A96" s="84" t="s">
        <v>1611</v>
      </c>
      <c r="B96" s="84">
        <v>2</v>
      </c>
      <c r="C96" s="118">
        <v>0.0032513620666212353</v>
      </c>
      <c r="D96" s="84" t="s">
        <v>1650</v>
      </c>
      <c r="E96" s="84" t="b">
        <v>0</v>
      </c>
      <c r="F96" s="84" t="b">
        <v>0</v>
      </c>
      <c r="G96" s="84" t="b">
        <v>0</v>
      </c>
    </row>
    <row r="97" spans="1:7" ht="15">
      <c r="A97" s="84" t="s">
        <v>1612</v>
      </c>
      <c r="B97" s="84">
        <v>2</v>
      </c>
      <c r="C97" s="118">
        <v>0.0032513620666212353</v>
      </c>
      <c r="D97" s="84" t="s">
        <v>1650</v>
      </c>
      <c r="E97" s="84" t="b">
        <v>0</v>
      </c>
      <c r="F97" s="84" t="b">
        <v>0</v>
      </c>
      <c r="G97" s="84" t="b">
        <v>0</v>
      </c>
    </row>
    <row r="98" spans="1:7" ht="15">
      <c r="A98" s="84" t="s">
        <v>1613</v>
      </c>
      <c r="B98" s="84">
        <v>2</v>
      </c>
      <c r="C98" s="118">
        <v>0.0032513620666212353</v>
      </c>
      <c r="D98" s="84" t="s">
        <v>1650</v>
      </c>
      <c r="E98" s="84" t="b">
        <v>0</v>
      </c>
      <c r="F98" s="84" t="b">
        <v>0</v>
      </c>
      <c r="G98" s="84" t="b">
        <v>0</v>
      </c>
    </row>
    <row r="99" spans="1:7" ht="15">
      <c r="A99" s="84" t="s">
        <v>1614</v>
      </c>
      <c r="B99" s="84">
        <v>2</v>
      </c>
      <c r="C99" s="118">
        <v>0.0032513620666212353</v>
      </c>
      <c r="D99" s="84" t="s">
        <v>1650</v>
      </c>
      <c r="E99" s="84" t="b">
        <v>0</v>
      </c>
      <c r="F99" s="84" t="b">
        <v>0</v>
      </c>
      <c r="G99" s="84" t="b">
        <v>0</v>
      </c>
    </row>
    <row r="100" spans="1:7" ht="15">
      <c r="A100" s="84" t="s">
        <v>1615</v>
      </c>
      <c r="B100" s="84">
        <v>2</v>
      </c>
      <c r="C100" s="118">
        <v>0.0032513620666212353</v>
      </c>
      <c r="D100" s="84" t="s">
        <v>1650</v>
      </c>
      <c r="E100" s="84" t="b">
        <v>0</v>
      </c>
      <c r="F100" s="84" t="b">
        <v>0</v>
      </c>
      <c r="G100" s="84" t="b">
        <v>0</v>
      </c>
    </row>
    <row r="101" spans="1:7" ht="15">
      <c r="A101" s="84" t="s">
        <v>1616</v>
      </c>
      <c r="B101" s="84">
        <v>2</v>
      </c>
      <c r="C101" s="118">
        <v>0.0032513620666212353</v>
      </c>
      <c r="D101" s="84" t="s">
        <v>1650</v>
      </c>
      <c r="E101" s="84" t="b">
        <v>0</v>
      </c>
      <c r="F101" s="84" t="b">
        <v>0</v>
      </c>
      <c r="G101" s="84" t="b">
        <v>0</v>
      </c>
    </row>
    <row r="102" spans="1:7" ht="15">
      <c r="A102" s="84" t="s">
        <v>1617</v>
      </c>
      <c r="B102" s="84">
        <v>2</v>
      </c>
      <c r="C102" s="118">
        <v>0.0032513620666212353</v>
      </c>
      <c r="D102" s="84" t="s">
        <v>1650</v>
      </c>
      <c r="E102" s="84" t="b">
        <v>0</v>
      </c>
      <c r="F102" s="84" t="b">
        <v>0</v>
      </c>
      <c r="G102" s="84" t="b">
        <v>0</v>
      </c>
    </row>
    <row r="103" spans="1:7" ht="15">
      <c r="A103" s="84" t="s">
        <v>1618</v>
      </c>
      <c r="B103" s="84">
        <v>2</v>
      </c>
      <c r="C103" s="118">
        <v>0.0032513620666212353</v>
      </c>
      <c r="D103" s="84" t="s">
        <v>1650</v>
      </c>
      <c r="E103" s="84" t="b">
        <v>0</v>
      </c>
      <c r="F103" s="84" t="b">
        <v>0</v>
      </c>
      <c r="G103" s="84" t="b">
        <v>0</v>
      </c>
    </row>
    <row r="104" spans="1:7" ht="15">
      <c r="A104" s="84" t="s">
        <v>1619</v>
      </c>
      <c r="B104" s="84">
        <v>2</v>
      </c>
      <c r="C104" s="118">
        <v>0.0032513620666212353</v>
      </c>
      <c r="D104" s="84" t="s">
        <v>1650</v>
      </c>
      <c r="E104" s="84" t="b">
        <v>1</v>
      </c>
      <c r="F104" s="84" t="b">
        <v>0</v>
      </c>
      <c r="G104" s="84" t="b">
        <v>0</v>
      </c>
    </row>
    <row r="105" spans="1:7" ht="15">
      <c r="A105" s="84" t="s">
        <v>1620</v>
      </c>
      <c r="B105" s="84">
        <v>2</v>
      </c>
      <c r="C105" s="118">
        <v>0.0032513620666212353</v>
      </c>
      <c r="D105" s="84" t="s">
        <v>1650</v>
      </c>
      <c r="E105" s="84" t="b">
        <v>0</v>
      </c>
      <c r="F105" s="84" t="b">
        <v>0</v>
      </c>
      <c r="G105" s="84" t="b">
        <v>0</v>
      </c>
    </row>
    <row r="106" spans="1:7" ht="15">
      <c r="A106" s="84" t="s">
        <v>1621</v>
      </c>
      <c r="B106" s="84">
        <v>2</v>
      </c>
      <c r="C106" s="118">
        <v>0.0032513620666212353</v>
      </c>
      <c r="D106" s="84" t="s">
        <v>1650</v>
      </c>
      <c r="E106" s="84" t="b">
        <v>0</v>
      </c>
      <c r="F106" s="84" t="b">
        <v>0</v>
      </c>
      <c r="G106" s="84" t="b">
        <v>0</v>
      </c>
    </row>
    <row r="107" spans="1:7" ht="15">
      <c r="A107" s="84" t="s">
        <v>1622</v>
      </c>
      <c r="B107" s="84">
        <v>2</v>
      </c>
      <c r="C107" s="118">
        <v>0.0032513620666212353</v>
      </c>
      <c r="D107" s="84" t="s">
        <v>1650</v>
      </c>
      <c r="E107" s="84" t="b">
        <v>0</v>
      </c>
      <c r="F107" s="84" t="b">
        <v>0</v>
      </c>
      <c r="G107" s="84" t="b">
        <v>0</v>
      </c>
    </row>
    <row r="108" spans="1:7" ht="15">
      <c r="A108" s="84" t="s">
        <v>1623</v>
      </c>
      <c r="B108" s="84">
        <v>2</v>
      </c>
      <c r="C108" s="118">
        <v>0.0032513620666212353</v>
      </c>
      <c r="D108" s="84" t="s">
        <v>1650</v>
      </c>
      <c r="E108" s="84" t="b">
        <v>0</v>
      </c>
      <c r="F108" s="84" t="b">
        <v>0</v>
      </c>
      <c r="G108" s="84" t="b">
        <v>0</v>
      </c>
    </row>
    <row r="109" spans="1:7" ht="15">
      <c r="A109" s="84" t="s">
        <v>1624</v>
      </c>
      <c r="B109" s="84">
        <v>2</v>
      </c>
      <c r="C109" s="118">
        <v>0.0032513620666212353</v>
      </c>
      <c r="D109" s="84" t="s">
        <v>1650</v>
      </c>
      <c r="E109" s="84" t="b">
        <v>0</v>
      </c>
      <c r="F109" s="84" t="b">
        <v>0</v>
      </c>
      <c r="G109" s="84" t="b">
        <v>0</v>
      </c>
    </row>
    <row r="110" spans="1:7" ht="15">
      <c r="A110" s="84" t="s">
        <v>1625</v>
      </c>
      <c r="B110" s="84">
        <v>2</v>
      </c>
      <c r="C110" s="118">
        <v>0.0032513620666212353</v>
      </c>
      <c r="D110" s="84" t="s">
        <v>1650</v>
      </c>
      <c r="E110" s="84" t="b">
        <v>0</v>
      </c>
      <c r="F110" s="84" t="b">
        <v>0</v>
      </c>
      <c r="G110" s="84" t="b">
        <v>0</v>
      </c>
    </row>
    <row r="111" spans="1:7" ht="15">
      <c r="A111" s="84" t="s">
        <v>1626</v>
      </c>
      <c r="B111" s="84">
        <v>2</v>
      </c>
      <c r="C111" s="118">
        <v>0.0032513620666212353</v>
      </c>
      <c r="D111" s="84" t="s">
        <v>1650</v>
      </c>
      <c r="E111" s="84" t="b">
        <v>0</v>
      </c>
      <c r="F111" s="84" t="b">
        <v>0</v>
      </c>
      <c r="G111" s="84" t="b">
        <v>0</v>
      </c>
    </row>
    <row r="112" spans="1:7" ht="15">
      <c r="A112" s="84" t="s">
        <v>1627</v>
      </c>
      <c r="B112" s="84">
        <v>2</v>
      </c>
      <c r="C112" s="118">
        <v>0.0038987384013824847</v>
      </c>
      <c r="D112" s="84" t="s">
        <v>1650</v>
      </c>
      <c r="E112" s="84" t="b">
        <v>0</v>
      </c>
      <c r="F112" s="84" t="b">
        <v>0</v>
      </c>
      <c r="G112" s="84" t="b">
        <v>0</v>
      </c>
    </row>
    <row r="113" spans="1:7" ht="15">
      <c r="A113" s="84" t="s">
        <v>1628</v>
      </c>
      <c r="B113" s="84">
        <v>2</v>
      </c>
      <c r="C113" s="118">
        <v>0.0032513620666212353</v>
      </c>
      <c r="D113" s="84" t="s">
        <v>1650</v>
      </c>
      <c r="E113" s="84" t="b">
        <v>0</v>
      </c>
      <c r="F113" s="84" t="b">
        <v>0</v>
      </c>
      <c r="G113" s="84" t="b">
        <v>0</v>
      </c>
    </row>
    <row r="114" spans="1:7" ht="15">
      <c r="A114" s="84" t="s">
        <v>1629</v>
      </c>
      <c r="B114" s="84">
        <v>2</v>
      </c>
      <c r="C114" s="118">
        <v>0.0032513620666212353</v>
      </c>
      <c r="D114" s="84" t="s">
        <v>1650</v>
      </c>
      <c r="E114" s="84" t="b">
        <v>0</v>
      </c>
      <c r="F114" s="84" t="b">
        <v>0</v>
      </c>
      <c r="G114" s="84" t="b">
        <v>0</v>
      </c>
    </row>
    <row r="115" spans="1:7" ht="15">
      <c r="A115" s="84" t="s">
        <v>1630</v>
      </c>
      <c r="B115" s="84">
        <v>2</v>
      </c>
      <c r="C115" s="118">
        <v>0.0032513620666212353</v>
      </c>
      <c r="D115" s="84" t="s">
        <v>1650</v>
      </c>
      <c r="E115" s="84" t="b">
        <v>0</v>
      </c>
      <c r="F115" s="84" t="b">
        <v>0</v>
      </c>
      <c r="G115" s="84" t="b">
        <v>0</v>
      </c>
    </row>
    <row r="116" spans="1:7" ht="15">
      <c r="A116" s="84" t="s">
        <v>1631</v>
      </c>
      <c r="B116" s="84">
        <v>2</v>
      </c>
      <c r="C116" s="118">
        <v>0.0032513620666212353</v>
      </c>
      <c r="D116" s="84" t="s">
        <v>1650</v>
      </c>
      <c r="E116" s="84" t="b">
        <v>0</v>
      </c>
      <c r="F116" s="84" t="b">
        <v>0</v>
      </c>
      <c r="G116" s="84" t="b">
        <v>0</v>
      </c>
    </row>
    <row r="117" spans="1:7" ht="15">
      <c r="A117" s="84" t="s">
        <v>1632</v>
      </c>
      <c r="B117" s="84">
        <v>2</v>
      </c>
      <c r="C117" s="118">
        <v>0.0032513620666212353</v>
      </c>
      <c r="D117" s="84" t="s">
        <v>1650</v>
      </c>
      <c r="E117" s="84" t="b">
        <v>0</v>
      </c>
      <c r="F117" s="84" t="b">
        <v>0</v>
      </c>
      <c r="G117" s="84" t="b">
        <v>0</v>
      </c>
    </row>
    <row r="118" spans="1:7" ht="15">
      <c r="A118" s="84" t="s">
        <v>1633</v>
      </c>
      <c r="B118" s="84">
        <v>2</v>
      </c>
      <c r="C118" s="118">
        <v>0.0032513620666212353</v>
      </c>
      <c r="D118" s="84" t="s">
        <v>1650</v>
      </c>
      <c r="E118" s="84" t="b">
        <v>0</v>
      </c>
      <c r="F118" s="84" t="b">
        <v>0</v>
      </c>
      <c r="G118" s="84" t="b">
        <v>0</v>
      </c>
    </row>
    <row r="119" spans="1:7" ht="15">
      <c r="A119" s="84" t="s">
        <v>1634</v>
      </c>
      <c r="B119" s="84">
        <v>2</v>
      </c>
      <c r="C119" s="118">
        <v>0.0038987384013824847</v>
      </c>
      <c r="D119" s="84" t="s">
        <v>1650</v>
      </c>
      <c r="E119" s="84" t="b">
        <v>0</v>
      </c>
      <c r="F119" s="84" t="b">
        <v>0</v>
      </c>
      <c r="G119" s="84" t="b">
        <v>0</v>
      </c>
    </row>
    <row r="120" spans="1:7" ht="15">
      <c r="A120" s="84" t="s">
        <v>1635</v>
      </c>
      <c r="B120" s="84">
        <v>2</v>
      </c>
      <c r="C120" s="118">
        <v>0.0032513620666212353</v>
      </c>
      <c r="D120" s="84" t="s">
        <v>1650</v>
      </c>
      <c r="E120" s="84" t="b">
        <v>0</v>
      </c>
      <c r="F120" s="84" t="b">
        <v>0</v>
      </c>
      <c r="G120" s="84" t="b">
        <v>0</v>
      </c>
    </row>
    <row r="121" spans="1:7" ht="15">
      <c r="A121" s="84" t="s">
        <v>1636</v>
      </c>
      <c r="B121" s="84">
        <v>2</v>
      </c>
      <c r="C121" s="118">
        <v>0.0032513620666212353</v>
      </c>
      <c r="D121" s="84" t="s">
        <v>1650</v>
      </c>
      <c r="E121" s="84" t="b">
        <v>0</v>
      </c>
      <c r="F121" s="84" t="b">
        <v>0</v>
      </c>
      <c r="G121" s="84" t="b">
        <v>0</v>
      </c>
    </row>
    <row r="122" spans="1:7" ht="15">
      <c r="A122" s="84" t="s">
        <v>1637</v>
      </c>
      <c r="B122" s="84">
        <v>2</v>
      </c>
      <c r="C122" s="118">
        <v>0.0032513620666212353</v>
      </c>
      <c r="D122" s="84" t="s">
        <v>1650</v>
      </c>
      <c r="E122" s="84" t="b">
        <v>0</v>
      </c>
      <c r="F122" s="84" t="b">
        <v>0</v>
      </c>
      <c r="G122" s="84" t="b">
        <v>0</v>
      </c>
    </row>
    <row r="123" spans="1:7" ht="15">
      <c r="A123" s="84" t="s">
        <v>1638</v>
      </c>
      <c r="B123" s="84">
        <v>2</v>
      </c>
      <c r="C123" s="118">
        <v>0.0032513620666212353</v>
      </c>
      <c r="D123" s="84" t="s">
        <v>1650</v>
      </c>
      <c r="E123" s="84" t="b">
        <v>0</v>
      </c>
      <c r="F123" s="84" t="b">
        <v>0</v>
      </c>
      <c r="G123" s="84" t="b">
        <v>0</v>
      </c>
    </row>
    <row r="124" spans="1:7" ht="15">
      <c r="A124" s="84" t="s">
        <v>1639</v>
      </c>
      <c r="B124" s="84">
        <v>2</v>
      </c>
      <c r="C124" s="118">
        <v>0.0032513620666212353</v>
      </c>
      <c r="D124" s="84" t="s">
        <v>1650</v>
      </c>
      <c r="E124" s="84" t="b">
        <v>1</v>
      </c>
      <c r="F124" s="84" t="b">
        <v>0</v>
      </c>
      <c r="G124" s="84" t="b">
        <v>0</v>
      </c>
    </row>
    <row r="125" spans="1:7" ht="15">
      <c r="A125" s="84" t="s">
        <v>1640</v>
      </c>
      <c r="B125" s="84">
        <v>2</v>
      </c>
      <c r="C125" s="118">
        <v>0.0032513620666212353</v>
      </c>
      <c r="D125" s="84" t="s">
        <v>1650</v>
      </c>
      <c r="E125" s="84" t="b">
        <v>0</v>
      </c>
      <c r="F125" s="84" t="b">
        <v>0</v>
      </c>
      <c r="G125" s="84" t="b">
        <v>0</v>
      </c>
    </row>
    <row r="126" spans="1:7" ht="15">
      <c r="A126" s="84" t="s">
        <v>1641</v>
      </c>
      <c r="B126" s="84">
        <v>2</v>
      </c>
      <c r="C126" s="118">
        <v>0.0032513620666212353</v>
      </c>
      <c r="D126" s="84" t="s">
        <v>1650</v>
      </c>
      <c r="E126" s="84" t="b">
        <v>0</v>
      </c>
      <c r="F126" s="84" t="b">
        <v>0</v>
      </c>
      <c r="G126" s="84" t="b">
        <v>0</v>
      </c>
    </row>
    <row r="127" spans="1:7" ht="15">
      <c r="A127" s="84" t="s">
        <v>1642</v>
      </c>
      <c r="B127" s="84">
        <v>2</v>
      </c>
      <c r="C127" s="118">
        <v>0.0032513620666212353</v>
      </c>
      <c r="D127" s="84" t="s">
        <v>1650</v>
      </c>
      <c r="E127" s="84" t="b">
        <v>0</v>
      </c>
      <c r="F127" s="84" t="b">
        <v>0</v>
      </c>
      <c r="G127" s="84" t="b">
        <v>0</v>
      </c>
    </row>
    <row r="128" spans="1:7" ht="15">
      <c r="A128" s="84" t="s">
        <v>1643</v>
      </c>
      <c r="B128" s="84">
        <v>2</v>
      </c>
      <c r="C128" s="118">
        <v>0.0032513620666212353</v>
      </c>
      <c r="D128" s="84" t="s">
        <v>1650</v>
      </c>
      <c r="E128" s="84" t="b">
        <v>0</v>
      </c>
      <c r="F128" s="84" t="b">
        <v>0</v>
      </c>
      <c r="G128" s="84" t="b">
        <v>0</v>
      </c>
    </row>
    <row r="129" spans="1:7" ht="15">
      <c r="A129" s="84" t="s">
        <v>1644</v>
      </c>
      <c r="B129" s="84">
        <v>2</v>
      </c>
      <c r="C129" s="118">
        <v>0.0032513620666212353</v>
      </c>
      <c r="D129" s="84" t="s">
        <v>1650</v>
      </c>
      <c r="E129" s="84" t="b">
        <v>0</v>
      </c>
      <c r="F129" s="84" t="b">
        <v>0</v>
      </c>
      <c r="G129" s="84" t="b">
        <v>0</v>
      </c>
    </row>
    <row r="130" spans="1:7" ht="15">
      <c r="A130" s="84" t="s">
        <v>1645</v>
      </c>
      <c r="B130" s="84">
        <v>2</v>
      </c>
      <c r="C130" s="118">
        <v>0.0032513620666212353</v>
      </c>
      <c r="D130" s="84" t="s">
        <v>1650</v>
      </c>
      <c r="E130" s="84" t="b">
        <v>0</v>
      </c>
      <c r="F130" s="84" t="b">
        <v>0</v>
      </c>
      <c r="G130" s="84" t="b">
        <v>0</v>
      </c>
    </row>
    <row r="131" spans="1:7" ht="15">
      <c r="A131" s="84" t="s">
        <v>1646</v>
      </c>
      <c r="B131" s="84">
        <v>2</v>
      </c>
      <c r="C131" s="118">
        <v>0.0032513620666212353</v>
      </c>
      <c r="D131" s="84" t="s">
        <v>1650</v>
      </c>
      <c r="E131" s="84" t="b">
        <v>0</v>
      </c>
      <c r="F131" s="84" t="b">
        <v>0</v>
      </c>
      <c r="G131" s="84" t="b">
        <v>0</v>
      </c>
    </row>
    <row r="132" spans="1:7" ht="15">
      <c r="A132" s="84" t="s">
        <v>219</v>
      </c>
      <c r="B132" s="84">
        <v>2</v>
      </c>
      <c r="C132" s="118">
        <v>0.0032513620666212353</v>
      </c>
      <c r="D132" s="84" t="s">
        <v>1650</v>
      </c>
      <c r="E132" s="84" t="b">
        <v>0</v>
      </c>
      <c r="F132" s="84" t="b">
        <v>0</v>
      </c>
      <c r="G132" s="84" t="b">
        <v>0</v>
      </c>
    </row>
    <row r="133" spans="1:7" ht="15">
      <c r="A133" s="84" t="s">
        <v>1647</v>
      </c>
      <c r="B133" s="84">
        <v>2</v>
      </c>
      <c r="C133" s="118">
        <v>0.0032513620666212353</v>
      </c>
      <c r="D133" s="84" t="s">
        <v>1650</v>
      </c>
      <c r="E133" s="84" t="b">
        <v>0</v>
      </c>
      <c r="F133" s="84" t="b">
        <v>0</v>
      </c>
      <c r="G133" s="84" t="b">
        <v>0</v>
      </c>
    </row>
    <row r="134" spans="1:7" ht="15">
      <c r="A134" s="84" t="s">
        <v>1370</v>
      </c>
      <c r="B134" s="84">
        <v>23</v>
      </c>
      <c r="C134" s="118">
        <v>0.004928971914563525</v>
      </c>
      <c r="D134" s="84" t="s">
        <v>1286</v>
      </c>
      <c r="E134" s="84" t="b">
        <v>0</v>
      </c>
      <c r="F134" s="84" t="b">
        <v>0</v>
      </c>
      <c r="G134" s="84" t="b">
        <v>0</v>
      </c>
    </row>
    <row r="135" spans="1:7" ht="15">
      <c r="A135" s="84" t="s">
        <v>1371</v>
      </c>
      <c r="B135" s="84">
        <v>12</v>
      </c>
      <c r="C135" s="118">
        <v>0.004010069503781645</v>
      </c>
      <c r="D135" s="84" t="s">
        <v>1286</v>
      </c>
      <c r="E135" s="84" t="b">
        <v>0</v>
      </c>
      <c r="F135" s="84" t="b">
        <v>0</v>
      </c>
      <c r="G135" s="84" t="b">
        <v>0</v>
      </c>
    </row>
    <row r="136" spans="1:7" ht="15">
      <c r="A136" s="84" t="s">
        <v>1372</v>
      </c>
      <c r="B136" s="84">
        <v>11</v>
      </c>
      <c r="C136" s="118">
        <v>0.0051092562512828205</v>
      </c>
      <c r="D136" s="84" t="s">
        <v>1286</v>
      </c>
      <c r="E136" s="84" t="b">
        <v>1</v>
      </c>
      <c r="F136" s="84" t="b">
        <v>0</v>
      </c>
      <c r="G136" s="84" t="b">
        <v>0</v>
      </c>
    </row>
    <row r="137" spans="1:7" ht="15">
      <c r="A137" s="84" t="s">
        <v>1374</v>
      </c>
      <c r="B137" s="84">
        <v>11</v>
      </c>
      <c r="C137" s="118">
        <v>0.0051092562512828205</v>
      </c>
      <c r="D137" s="84" t="s">
        <v>1286</v>
      </c>
      <c r="E137" s="84" t="b">
        <v>0</v>
      </c>
      <c r="F137" s="84" t="b">
        <v>0</v>
      </c>
      <c r="G137" s="84" t="b">
        <v>0</v>
      </c>
    </row>
    <row r="138" spans="1:7" ht="15">
      <c r="A138" s="84" t="s">
        <v>231</v>
      </c>
      <c r="B138" s="84">
        <v>10</v>
      </c>
      <c r="C138" s="118">
        <v>0.007649956883322634</v>
      </c>
      <c r="D138" s="84" t="s">
        <v>1286</v>
      </c>
      <c r="E138" s="84" t="b">
        <v>0</v>
      </c>
      <c r="F138" s="84" t="b">
        <v>0</v>
      </c>
      <c r="G138" s="84" t="b">
        <v>0</v>
      </c>
    </row>
    <row r="139" spans="1:7" ht="15">
      <c r="A139" s="84" t="s">
        <v>1375</v>
      </c>
      <c r="B139" s="84">
        <v>10</v>
      </c>
      <c r="C139" s="118">
        <v>0.00941383696771509</v>
      </c>
      <c r="D139" s="84" t="s">
        <v>1286</v>
      </c>
      <c r="E139" s="84" t="b">
        <v>0</v>
      </c>
      <c r="F139" s="84" t="b">
        <v>0</v>
      </c>
      <c r="G139" s="84" t="b">
        <v>0</v>
      </c>
    </row>
    <row r="140" spans="1:7" ht="15">
      <c r="A140" s="84" t="s">
        <v>1376</v>
      </c>
      <c r="B140" s="84">
        <v>9</v>
      </c>
      <c r="C140" s="118">
        <v>0.00688496119499037</v>
      </c>
      <c r="D140" s="84" t="s">
        <v>1286</v>
      </c>
      <c r="E140" s="84" t="b">
        <v>0</v>
      </c>
      <c r="F140" s="84" t="b">
        <v>0</v>
      </c>
      <c r="G140" s="84" t="b">
        <v>0</v>
      </c>
    </row>
    <row r="141" spans="1:7" ht="15">
      <c r="A141" s="84" t="s">
        <v>1377</v>
      </c>
      <c r="B141" s="84">
        <v>9</v>
      </c>
      <c r="C141" s="118">
        <v>0.00688496119499037</v>
      </c>
      <c r="D141" s="84" t="s">
        <v>1286</v>
      </c>
      <c r="E141" s="84" t="b">
        <v>0</v>
      </c>
      <c r="F141" s="84" t="b">
        <v>0</v>
      </c>
      <c r="G141" s="84" t="b">
        <v>0</v>
      </c>
    </row>
    <row r="142" spans="1:7" ht="15">
      <c r="A142" s="84" t="s">
        <v>1378</v>
      </c>
      <c r="B142" s="84">
        <v>8</v>
      </c>
      <c r="C142" s="118">
        <v>0.007531069574172073</v>
      </c>
      <c r="D142" s="84" t="s">
        <v>1286</v>
      </c>
      <c r="E142" s="84" t="b">
        <v>0</v>
      </c>
      <c r="F142" s="84" t="b">
        <v>0</v>
      </c>
      <c r="G142" s="84" t="b">
        <v>0</v>
      </c>
    </row>
    <row r="143" spans="1:7" ht="15">
      <c r="A143" s="84" t="s">
        <v>1379</v>
      </c>
      <c r="B143" s="84">
        <v>8</v>
      </c>
      <c r="C143" s="118">
        <v>0.007531069574172073</v>
      </c>
      <c r="D143" s="84" t="s">
        <v>1286</v>
      </c>
      <c r="E143" s="84" t="b">
        <v>0</v>
      </c>
      <c r="F143" s="84" t="b">
        <v>0</v>
      </c>
      <c r="G143" s="84" t="b">
        <v>0</v>
      </c>
    </row>
    <row r="144" spans="1:7" ht="15">
      <c r="A144" s="84" t="s">
        <v>1572</v>
      </c>
      <c r="B144" s="84">
        <v>7</v>
      </c>
      <c r="C144" s="118">
        <v>0.007989491494103348</v>
      </c>
      <c r="D144" s="84" t="s">
        <v>1286</v>
      </c>
      <c r="E144" s="84" t="b">
        <v>0</v>
      </c>
      <c r="F144" s="84" t="b">
        <v>0</v>
      </c>
      <c r="G144" s="84" t="b">
        <v>0</v>
      </c>
    </row>
    <row r="145" spans="1:7" ht="15">
      <c r="A145" s="84" t="s">
        <v>300</v>
      </c>
      <c r="B145" s="84">
        <v>5</v>
      </c>
      <c r="C145" s="118">
        <v>0.009897090822891703</v>
      </c>
      <c r="D145" s="84" t="s">
        <v>1286</v>
      </c>
      <c r="E145" s="84" t="b">
        <v>0</v>
      </c>
      <c r="F145" s="84" t="b">
        <v>0</v>
      </c>
      <c r="G145" s="84" t="b">
        <v>0</v>
      </c>
    </row>
    <row r="146" spans="1:7" ht="15">
      <c r="A146" s="84" t="s">
        <v>236</v>
      </c>
      <c r="B146" s="84">
        <v>5</v>
      </c>
      <c r="C146" s="118">
        <v>0.009897090822891703</v>
      </c>
      <c r="D146" s="84" t="s">
        <v>1286</v>
      </c>
      <c r="E146" s="84" t="b">
        <v>0</v>
      </c>
      <c r="F146" s="84" t="b">
        <v>0</v>
      </c>
      <c r="G146" s="84" t="b">
        <v>0</v>
      </c>
    </row>
    <row r="147" spans="1:7" ht="15">
      <c r="A147" s="84" t="s">
        <v>234</v>
      </c>
      <c r="B147" s="84">
        <v>5</v>
      </c>
      <c r="C147" s="118">
        <v>0.008226228529649353</v>
      </c>
      <c r="D147" s="84" t="s">
        <v>1286</v>
      </c>
      <c r="E147" s="84" t="b">
        <v>0</v>
      </c>
      <c r="F147" s="84" t="b">
        <v>0</v>
      </c>
      <c r="G147" s="84" t="b">
        <v>0</v>
      </c>
    </row>
    <row r="148" spans="1:7" ht="15">
      <c r="A148" s="84" t="s">
        <v>295</v>
      </c>
      <c r="B148" s="84">
        <v>3</v>
      </c>
      <c r="C148" s="118">
        <v>0.009052357897155519</v>
      </c>
      <c r="D148" s="84" t="s">
        <v>1286</v>
      </c>
      <c r="E148" s="84" t="b">
        <v>0</v>
      </c>
      <c r="F148" s="84" t="b">
        <v>0</v>
      </c>
      <c r="G148" s="84" t="b">
        <v>0</v>
      </c>
    </row>
    <row r="149" spans="1:7" ht="15">
      <c r="A149" s="84" t="s">
        <v>299</v>
      </c>
      <c r="B149" s="84">
        <v>3</v>
      </c>
      <c r="C149" s="118">
        <v>0.009052357897155519</v>
      </c>
      <c r="D149" s="84" t="s">
        <v>1286</v>
      </c>
      <c r="E149" s="84" t="b">
        <v>0</v>
      </c>
      <c r="F149" s="84" t="b">
        <v>0</v>
      </c>
      <c r="G149" s="84" t="b">
        <v>0</v>
      </c>
    </row>
    <row r="150" spans="1:7" ht="15">
      <c r="A150" s="84" t="s">
        <v>235</v>
      </c>
      <c r="B150" s="84">
        <v>3</v>
      </c>
      <c r="C150" s="118">
        <v>0.009052357897155519</v>
      </c>
      <c r="D150" s="84" t="s">
        <v>1286</v>
      </c>
      <c r="E150" s="84" t="b">
        <v>0</v>
      </c>
      <c r="F150" s="84" t="b">
        <v>0</v>
      </c>
      <c r="G150" s="84" t="b">
        <v>0</v>
      </c>
    </row>
    <row r="151" spans="1:7" ht="15">
      <c r="A151" s="84" t="s">
        <v>298</v>
      </c>
      <c r="B151" s="84">
        <v>3</v>
      </c>
      <c r="C151" s="118">
        <v>0.009052357897155519</v>
      </c>
      <c r="D151" s="84" t="s">
        <v>1286</v>
      </c>
      <c r="E151" s="84" t="b">
        <v>0</v>
      </c>
      <c r="F151" s="84" t="b">
        <v>0</v>
      </c>
      <c r="G151" s="84" t="b">
        <v>0</v>
      </c>
    </row>
    <row r="152" spans="1:7" ht="15">
      <c r="A152" s="84" t="s">
        <v>229</v>
      </c>
      <c r="B152" s="84">
        <v>3</v>
      </c>
      <c r="C152" s="118">
        <v>0.009052357897155519</v>
      </c>
      <c r="D152" s="84" t="s">
        <v>1286</v>
      </c>
      <c r="E152" s="84" t="b">
        <v>0</v>
      </c>
      <c r="F152" s="84" t="b">
        <v>0</v>
      </c>
      <c r="G152" s="84" t="b">
        <v>0</v>
      </c>
    </row>
    <row r="153" spans="1:7" ht="15">
      <c r="A153" s="84" t="s">
        <v>1381</v>
      </c>
      <c r="B153" s="84">
        <v>3</v>
      </c>
      <c r="C153" s="118">
        <v>0.0072307241827864015</v>
      </c>
      <c r="D153" s="84" t="s">
        <v>1286</v>
      </c>
      <c r="E153" s="84" t="b">
        <v>0</v>
      </c>
      <c r="F153" s="84" t="b">
        <v>0</v>
      </c>
      <c r="G153" s="84" t="b">
        <v>0</v>
      </c>
    </row>
    <row r="154" spans="1:7" ht="15">
      <c r="A154" s="84" t="s">
        <v>228</v>
      </c>
      <c r="B154" s="84">
        <v>3</v>
      </c>
      <c r="C154" s="118">
        <v>0.0072307241827864015</v>
      </c>
      <c r="D154" s="84" t="s">
        <v>1286</v>
      </c>
      <c r="E154" s="84" t="b">
        <v>0</v>
      </c>
      <c r="F154" s="84" t="b">
        <v>0</v>
      </c>
      <c r="G154" s="84" t="b">
        <v>0</v>
      </c>
    </row>
    <row r="155" spans="1:7" ht="15">
      <c r="A155" s="84" t="s">
        <v>1601</v>
      </c>
      <c r="B155" s="84">
        <v>3</v>
      </c>
      <c r="C155" s="118">
        <v>0.012166461300576014</v>
      </c>
      <c r="D155" s="84" t="s">
        <v>1286</v>
      </c>
      <c r="E155" s="84" t="b">
        <v>0</v>
      </c>
      <c r="F155" s="84" t="b">
        <v>0</v>
      </c>
      <c r="G155" s="84" t="b">
        <v>0</v>
      </c>
    </row>
    <row r="156" spans="1:7" ht="15">
      <c r="A156" s="84" t="s">
        <v>233</v>
      </c>
      <c r="B156" s="84">
        <v>3</v>
      </c>
      <c r="C156" s="118">
        <v>0.0072307241827864015</v>
      </c>
      <c r="D156" s="84" t="s">
        <v>1286</v>
      </c>
      <c r="E156" s="84" t="b">
        <v>0</v>
      </c>
      <c r="F156" s="84" t="b">
        <v>0</v>
      </c>
      <c r="G156" s="84" t="b">
        <v>0</v>
      </c>
    </row>
    <row r="157" spans="1:7" ht="15">
      <c r="A157" s="84" t="s">
        <v>1384</v>
      </c>
      <c r="B157" s="84">
        <v>3</v>
      </c>
      <c r="C157" s="118">
        <v>0.0072307241827864015</v>
      </c>
      <c r="D157" s="84" t="s">
        <v>1286</v>
      </c>
      <c r="E157" s="84" t="b">
        <v>0</v>
      </c>
      <c r="F157" s="84" t="b">
        <v>0</v>
      </c>
      <c r="G157" s="84" t="b">
        <v>0</v>
      </c>
    </row>
    <row r="158" spans="1:7" ht="15">
      <c r="A158" s="84" t="s">
        <v>1386</v>
      </c>
      <c r="B158" s="84">
        <v>3</v>
      </c>
      <c r="C158" s="118">
        <v>0.0072307241827864015</v>
      </c>
      <c r="D158" s="84" t="s">
        <v>1286</v>
      </c>
      <c r="E158" s="84" t="b">
        <v>0</v>
      </c>
      <c r="F158" s="84" t="b">
        <v>0</v>
      </c>
      <c r="G158" s="84" t="b">
        <v>0</v>
      </c>
    </row>
    <row r="159" spans="1:7" ht="15">
      <c r="A159" s="84" t="s">
        <v>289</v>
      </c>
      <c r="B159" s="84">
        <v>3</v>
      </c>
      <c r="C159" s="118">
        <v>0.0072307241827864015</v>
      </c>
      <c r="D159" s="84" t="s">
        <v>1286</v>
      </c>
      <c r="E159" s="84" t="b">
        <v>0</v>
      </c>
      <c r="F159" s="84" t="b">
        <v>0</v>
      </c>
      <c r="G159" s="84" t="b">
        <v>0</v>
      </c>
    </row>
    <row r="160" spans="1:7" ht="15">
      <c r="A160" s="84" t="s">
        <v>226</v>
      </c>
      <c r="B160" s="84">
        <v>3</v>
      </c>
      <c r="C160" s="118">
        <v>0.0072307241827864015</v>
      </c>
      <c r="D160" s="84" t="s">
        <v>1286</v>
      </c>
      <c r="E160" s="84" t="b">
        <v>0</v>
      </c>
      <c r="F160" s="84" t="b">
        <v>0</v>
      </c>
      <c r="G160" s="84" t="b">
        <v>0</v>
      </c>
    </row>
    <row r="161" spans="1:7" ht="15">
      <c r="A161" s="84" t="s">
        <v>294</v>
      </c>
      <c r="B161" s="84">
        <v>2</v>
      </c>
      <c r="C161" s="118">
        <v>0.0060349052647703455</v>
      </c>
      <c r="D161" s="84" t="s">
        <v>1286</v>
      </c>
      <c r="E161" s="84" t="b">
        <v>0</v>
      </c>
      <c r="F161" s="84" t="b">
        <v>0</v>
      </c>
      <c r="G161" s="84" t="b">
        <v>0</v>
      </c>
    </row>
    <row r="162" spans="1:7" ht="15">
      <c r="A162" s="84" t="s">
        <v>1589</v>
      </c>
      <c r="B162" s="84">
        <v>2</v>
      </c>
      <c r="C162" s="118">
        <v>0.0060349052647703455</v>
      </c>
      <c r="D162" s="84" t="s">
        <v>1286</v>
      </c>
      <c r="E162" s="84" t="b">
        <v>0</v>
      </c>
      <c r="F162" s="84" t="b">
        <v>0</v>
      </c>
      <c r="G162" s="84" t="b">
        <v>0</v>
      </c>
    </row>
    <row r="163" spans="1:7" ht="15">
      <c r="A163" s="84" t="s">
        <v>1602</v>
      </c>
      <c r="B163" s="84">
        <v>2</v>
      </c>
      <c r="C163" s="118">
        <v>0.00811097420038401</v>
      </c>
      <c r="D163" s="84" t="s">
        <v>1286</v>
      </c>
      <c r="E163" s="84" t="b">
        <v>0</v>
      </c>
      <c r="F163" s="84" t="b">
        <v>0</v>
      </c>
      <c r="G163" s="84" t="b">
        <v>0</v>
      </c>
    </row>
    <row r="164" spans="1:7" ht="15">
      <c r="A164" s="84" t="s">
        <v>1626</v>
      </c>
      <c r="B164" s="84">
        <v>2</v>
      </c>
      <c r="C164" s="118">
        <v>0.0060349052647703455</v>
      </c>
      <c r="D164" s="84" t="s">
        <v>1286</v>
      </c>
      <c r="E164" s="84" t="b">
        <v>0</v>
      </c>
      <c r="F164" s="84" t="b">
        <v>0</v>
      </c>
      <c r="G164" s="84" t="b">
        <v>0</v>
      </c>
    </row>
    <row r="165" spans="1:7" ht="15">
      <c r="A165" s="84" t="s">
        <v>273</v>
      </c>
      <c r="B165" s="84">
        <v>2</v>
      </c>
      <c r="C165" s="118">
        <v>0.0060349052647703455</v>
      </c>
      <c r="D165" s="84" t="s">
        <v>1286</v>
      </c>
      <c r="E165" s="84" t="b">
        <v>0</v>
      </c>
      <c r="F165" s="84" t="b">
        <v>0</v>
      </c>
      <c r="G165" s="84" t="b">
        <v>0</v>
      </c>
    </row>
    <row r="166" spans="1:7" ht="15">
      <c r="A166" s="84" t="s">
        <v>288</v>
      </c>
      <c r="B166" s="84">
        <v>2</v>
      </c>
      <c r="C166" s="118">
        <v>0.0060349052647703455</v>
      </c>
      <c r="D166" s="84" t="s">
        <v>1286</v>
      </c>
      <c r="E166" s="84" t="b">
        <v>0</v>
      </c>
      <c r="F166" s="84" t="b">
        <v>0</v>
      </c>
      <c r="G166" s="84" t="b">
        <v>0</v>
      </c>
    </row>
    <row r="167" spans="1:7" ht="15">
      <c r="A167" s="84" t="s">
        <v>287</v>
      </c>
      <c r="B167" s="84">
        <v>2</v>
      </c>
      <c r="C167" s="118">
        <v>0.0060349052647703455</v>
      </c>
      <c r="D167" s="84" t="s">
        <v>1286</v>
      </c>
      <c r="E167" s="84" t="b">
        <v>0</v>
      </c>
      <c r="F167" s="84" t="b">
        <v>0</v>
      </c>
      <c r="G167" s="84" t="b">
        <v>0</v>
      </c>
    </row>
    <row r="168" spans="1:7" ht="15">
      <c r="A168" s="84" t="s">
        <v>232</v>
      </c>
      <c r="B168" s="84">
        <v>2</v>
      </c>
      <c r="C168" s="118">
        <v>0.0060349052647703455</v>
      </c>
      <c r="D168" s="84" t="s">
        <v>1286</v>
      </c>
      <c r="E168" s="84" t="b">
        <v>0</v>
      </c>
      <c r="F168" s="84" t="b">
        <v>0</v>
      </c>
      <c r="G168" s="84" t="b">
        <v>0</v>
      </c>
    </row>
    <row r="169" spans="1:7" ht="15">
      <c r="A169" s="84" t="s">
        <v>286</v>
      </c>
      <c r="B169" s="84">
        <v>2</v>
      </c>
      <c r="C169" s="118">
        <v>0.0060349052647703455</v>
      </c>
      <c r="D169" s="84" t="s">
        <v>1286</v>
      </c>
      <c r="E169" s="84" t="b">
        <v>0</v>
      </c>
      <c r="F169" s="84" t="b">
        <v>0</v>
      </c>
      <c r="G169" s="84" t="b">
        <v>0</v>
      </c>
    </row>
    <row r="170" spans="1:7" ht="15">
      <c r="A170" s="84" t="s">
        <v>285</v>
      </c>
      <c r="B170" s="84">
        <v>2</v>
      </c>
      <c r="C170" s="118">
        <v>0.0060349052647703455</v>
      </c>
      <c r="D170" s="84" t="s">
        <v>1286</v>
      </c>
      <c r="E170" s="84" t="b">
        <v>0</v>
      </c>
      <c r="F170" s="84" t="b">
        <v>0</v>
      </c>
      <c r="G170" s="84" t="b">
        <v>0</v>
      </c>
    </row>
    <row r="171" spans="1:7" ht="15">
      <c r="A171" s="84" t="s">
        <v>1627</v>
      </c>
      <c r="B171" s="84">
        <v>2</v>
      </c>
      <c r="C171" s="118">
        <v>0.00811097420038401</v>
      </c>
      <c r="D171" s="84" t="s">
        <v>1286</v>
      </c>
      <c r="E171" s="84" t="b">
        <v>0</v>
      </c>
      <c r="F171" s="84" t="b">
        <v>0</v>
      </c>
      <c r="G171" s="84" t="b">
        <v>0</v>
      </c>
    </row>
    <row r="172" spans="1:7" ht="15">
      <c r="A172" s="84" t="s">
        <v>1579</v>
      </c>
      <c r="B172" s="84">
        <v>2</v>
      </c>
      <c r="C172" s="118">
        <v>0.0060349052647703455</v>
      </c>
      <c r="D172" s="84" t="s">
        <v>1286</v>
      </c>
      <c r="E172" s="84" t="b">
        <v>0</v>
      </c>
      <c r="F172" s="84" t="b">
        <v>0</v>
      </c>
      <c r="G172" s="84" t="b">
        <v>0</v>
      </c>
    </row>
    <row r="173" spans="1:7" ht="15">
      <c r="A173" s="84" t="s">
        <v>1576</v>
      </c>
      <c r="B173" s="84">
        <v>2</v>
      </c>
      <c r="C173" s="118">
        <v>0.0060349052647703455</v>
      </c>
      <c r="D173" s="84" t="s">
        <v>1286</v>
      </c>
      <c r="E173" s="84" t="b">
        <v>0</v>
      </c>
      <c r="F173" s="84" t="b">
        <v>0</v>
      </c>
      <c r="G173" s="84" t="b">
        <v>0</v>
      </c>
    </row>
    <row r="174" spans="1:7" ht="15">
      <c r="A174" s="84" t="s">
        <v>226</v>
      </c>
      <c r="B174" s="84">
        <v>22</v>
      </c>
      <c r="C174" s="118">
        <v>0.0046533955605523565</v>
      </c>
      <c r="D174" s="84" t="s">
        <v>1287</v>
      </c>
      <c r="E174" s="84" t="b">
        <v>0</v>
      </c>
      <c r="F174" s="84" t="b">
        <v>0</v>
      </c>
      <c r="G174" s="84" t="b">
        <v>0</v>
      </c>
    </row>
    <row r="175" spans="1:7" ht="15">
      <c r="A175" s="84" t="s">
        <v>1370</v>
      </c>
      <c r="B175" s="84">
        <v>19</v>
      </c>
      <c r="C175" s="118">
        <v>0.022986861840949103</v>
      </c>
      <c r="D175" s="84" t="s">
        <v>1287</v>
      </c>
      <c r="E175" s="84" t="b">
        <v>0</v>
      </c>
      <c r="F175" s="84" t="b">
        <v>0</v>
      </c>
      <c r="G175" s="84" t="b">
        <v>0</v>
      </c>
    </row>
    <row r="176" spans="1:7" ht="15">
      <c r="A176" s="84" t="s">
        <v>231</v>
      </c>
      <c r="B176" s="84">
        <v>12</v>
      </c>
      <c r="C176" s="118">
        <v>0.011747828638712295</v>
      </c>
      <c r="D176" s="84" t="s">
        <v>1287</v>
      </c>
      <c r="E176" s="84" t="b">
        <v>0</v>
      </c>
      <c r="F176" s="84" t="b">
        <v>0</v>
      </c>
      <c r="G176" s="84" t="b">
        <v>0</v>
      </c>
    </row>
    <row r="177" spans="1:7" ht="15">
      <c r="A177" s="84" t="s">
        <v>295</v>
      </c>
      <c r="B177" s="84">
        <v>11</v>
      </c>
      <c r="C177" s="118">
        <v>0.011980720964835342</v>
      </c>
      <c r="D177" s="84" t="s">
        <v>1287</v>
      </c>
      <c r="E177" s="84" t="b">
        <v>0</v>
      </c>
      <c r="F177" s="84" t="b">
        <v>0</v>
      </c>
      <c r="G177" s="84" t="b">
        <v>0</v>
      </c>
    </row>
    <row r="178" spans="1:7" ht="15">
      <c r="A178" s="84" t="s">
        <v>1381</v>
      </c>
      <c r="B178" s="84">
        <v>11</v>
      </c>
      <c r="C178" s="118">
        <v>0.011980720964835342</v>
      </c>
      <c r="D178" s="84" t="s">
        <v>1287</v>
      </c>
      <c r="E178" s="84" t="b">
        <v>0</v>
      </c>
      <c r="F178" s="84" t="b">
        <v>0</v>
      </c>
      <c r="G178" s="84" t="b">
        <v>0</v>
      </c>
    </row>
    <row r="179" spans="1:7" ht="15">
      <c r="A179" s="84" t="s">
        <v>1372</v>
      </c>
      <c r="B179" s="84">
        <v>10</v>
      </c>
      <c r="C179" s="118">
        <v>0.012098348337341632</v>
      </c>
      <c r="D179" s="84" t="s">
        <v>1287</v>
      </c>
      <c r="E179" s="84" t="b">
        <v>1</v>
      </c>
      <c r="F179" s="84" t="b">
        <v>0</v>
      </c>
      <c r="G179" s="84" t="b">
        <v>0</v>
      </c>
    </row>
    <row r="180" spans="1:7" ht="15">
      <c r="A180" s="84" t="s">
        <v>1374</v>
      </c>
      <c r="B180" s="84">
        <v>10</v>
      </c>
      <c r="C180" s="118">
        <v>0.012098348337341632</v>
      </c>
      <c r="D180" s="84" t="s">
        <v>1287</v>
      </c>
      <c r="E180" s="84" t="b">
        <v>0</v>
      </c>
      <c r="F180" s="84" t="b">
        <v>0</v>
      </c>
      <c r="G180" s="84" t="b">
        <v>0</v>
      </c>
    </row>
    <row r="181" spans="1:7" ht="15">
      <c r="A181" s="84" t="s">
        <v>1376</v>
      </c>
      <c r="B181" s="84">
        <v>9</v>
      </c>
      <c r="C181" s="118">
        <v>0.012089147366715562</v>
      </c>
      <c r="D181" s="84" t="s">
        <v>1287</v>
      </c>
      <c r="E181" s="84" t="b">
        <v>0</v>
      </c>
      <c r="F181" s="84" t="b">
        <v>0</v>
      </c>
      <c r="G181" s="84" t="b">
        <v>0</v>
      </c>
    </row>
    <row r="182" spans="1:7" ht="15">
      <c r="A182" s="84" t="s">
        <v>1377</v>
      </c>
      <c r="B182" s="84">
        <v>9</v>
      </c>
      <c r="C182" s="118">
        <v>0.012089147366715562</v>
      </c>
      <c r="D182" s="84" t="s">
        <v>1287</v>
      </c>
      <c r="E182" s="84" t="b">
        <v>0</v>
      </c>
      <c r="F182" s="84" t="b">
        <v>0</v>
      </c>
      <c r="G182" s="84" t="b">
        <v>0</v>
      </c>
    </row>
    <row r="183" spans="1:7" ht="15">
      <c r="A183" s="84" t="s">
        <v>1371</v>
      </c>
      <c r="B183" s="84">
        <v>9</v>
      </c>
      <c r="C183" s="118">
        <v>0.012089147366715562</v>
      </c>
      <c r="D183" s="84" t="s">
        <v>1287</v>
      </c>
      <c r="E183" s="84" t="b">
        <v>0</v>
      </c>
      <c r="F183" s="84" t="b">
        <v>0</v>
      </c>
      <c r="G183" s="84" t="b">
        <v>0</v>
      </c>
    </row>
    <row r="184" spans="1:7" ht="15">
      <c r="A184" s="84" t="s">
        <v>1575</v>
      </c>
      <c r="B184" s="84">
        <v>8</v>
      </c>
      <c r="C184" s="118">
        <v>0.01193897051845771</v>
      </c>
      <c r="D184" s="84" t="s">
        <v>1287</v>
      </c>
      <c r="E184" s="84" t="b">
        <v>0</v>
      </c>
      <c r="F184" s="84" t="b">
        <v>0</v>
      </c>
      <c r="G184" s="84" t="b">
        <v>0</v>
      </c>
    </row>
    <row r="185" spans="1:7" ht="15">
      <c r="A185" s="84" t="s">
        <v>1574</v>
      </c>
      <c r="B185" s="84">
        <v>8</v>
      </c>
      <c r="C185" s="118">
        <v>0.01193897051845771</v>
      </c>
      <c r="D185" s="84" t="s">
        <v>1287</v>
      </c>
      <c r="E185" s="84" t="b">
        <v>0</v>
      </c>
      <c r="F185" s="84" t="b">
        <v>0</v>
      </c>
      <c r="G185" s="84" t="b">
        <v>0</v>
      </c>
    </row>
    <row r="186" spans="1:7" ht="15">
      <c r="A186" s="84" t="s">
        <v>1573</v>
      </c>
      <c r="B186" s="84">
        <v>8</v>
      </c>
      <c r="C186" s="118">
        <v>0.01193897051845771</v>
      </c>
      <c r="D186" s="84" t="s">
        <v>1287</v>
      </c>
      <c r="E186" s="84" t="b">
        <v>0</v>
      </c>
      <c r="F186" s="84" t="b">
        <v>0</v>
      </c>
      <c r="G186" s="84" t="b">
        <v>0</v>
      </c>
    </row>
    <row r="187" spans="1:7" ht="15">
      <c r="A187" s="84" t="s">
        <v>1384</v>
      </c>
      <c r="B187" s="84">
        <v>7</v>
      </c>
      <c r="C187" s="118">
        <v>0.012996369338513761</v>
      </c>
      <c r="D187" s="84" t="s">
        <v>1287</v>
      </c>
      <c r="E187" s="84" t="b">
        <v>0</v>
      </c>
      <c r="F187" s="84" t="b">
        <v>0</v>
      </c>
      <c r="G187" s="84" t="b">
        <v>0</v>
      </c>
    </row>
    <row r="188" spans="1:7" ht="15">
      <c r="A188" s="84" t="s">
        <v>297</v>
      </c>
      <c r="B188" s="84">
        <v>7</v>
      </c>
      <c r="C188" s="118">
        <v>0.011630108325644104</v>
      </c>
      <c r="D188" s="84" t="s">
        <v>1287</v>
      </c>
      <c r="E188" s="84" t="b">
        <v>0</v>
      </c>
      <c r="F188" s="84" t="b">
        <v>0</v>
      </c>
      <c r="G188" s="84" t="b">
        <v>0</v>
      </c>
    </row>
    <row r="189" spans="1:7" ht="15">
      <c r="A189" s="84" t="s">
        <v>296</v>
      </c>
      <c r="B189" s="84">
        <v>7</v>
      </c>
      <c r="C189" s="118">
        <v>0.011630108325644104</v>
      </c>
      <c r="D189" s="84" t="s">
        <v>1287</v>
      </c>
      <c r="E189" s="84" t="b">
        <v>0</v>
      </c>
      <c r="F189" s="84" t="b">
        <v>0</v>
      </c>
      <c r="G189" s="84" t="b">
        <v>0</v>
      </c>
    </row>
    <row r="190" spans="1:7" ht="15">
      <c r="A190" s="84" t="s">
        <v>236</v>
      </c>
      <c r="B190" s="84">
        <v>5</v>
      </c>
      <c r="C190" s="118">
        <v>0.010437366525288618</v>
      </c>
      <c r="D190" s="84" t="s">
        <v>1287</v>
      </c>
      <c r="E190" s="84" t="b">
        <v>0</v>
      </c>
      <c r="F190" s="84" t="b">
        <v>0</v>
      </c>
      <c r="G190" s="84" t="b">
        <v>0</v>
      </c>
    </row>
    <row r="191" spans="1:7" ht="15">
      <c r="A191" s="84" t="s">
        <v>1578</v>
      </c>
      <c r="B191" s="84">
        <v>5</v>
      </c>
      <c r="C191" s="118">
        <v>0.010437366525288618</v>
      </c>
      <c r="D191" s="84" t="s">
        <v>1287</v>
      </c>
      <c r="E191" s="84" t="b">
        <v>0</v>
      </c>
      <c r="F191" s="84" t="b">
        <v>0</v>
      </c>
      <c r="G191" s="84" t="b">
        <v>0</v>
      </c>
    </row>
    <row r="192" spans="1:7" ht="15">
      <c r="A192" s="84" t="s">
        <v>1580</v>
      </c>
      <c r="B192" s="84">
        <v>5</v>
      </c>
      <c r="C192" s="118">
        <v>0.010437366525288618</v>
      </c>
      <c r="D192" s="84" t="s">
        <v>1287</v>
      </c>
      <c r="E192" s="84" t="b">
        <v>0</v>
      </c>
      <c r="F192" s="84" t="b">
        <v>0</v>
      </c>
      <c r="G192" s="84" t="b">
        <v>0</v>
      </c>
    </row>
    <row r="193" spans="1:7" ht="15">
      <c r="A193" s="84" t="s">
        <v>1577</v>
      </c>
      <c r="B193" s="84">
        <v>5</v>
      </c>
      <c r="C193" s="118">
        <v>0.010437366525288618</v>
      </c>
      <c r="D193" s="84" t="s">
        <v>1287</v>
      </c>
      <c r="E193" s="84" t="b">
        <v>0</v>
      </c>
      <c r="F193" s="84" t="b">
        <v>0</v>
      </c>
      <c r="G193" s="84" t="b">
        <v>0</v>
      </c>
    </row>
    <row r="194" spans="1:7" ht="15">
      <c r="A194" s="84" t="s">
        <v>1378</v>
      </c>
      <c r="B194" s="84">
        <v>5</v>
      </c>
      <c r="C194" s="118">
        <v>0.010437366525288618</v>
      </c>
      <c r="D194" s="84" t="s">
        <v>1287</v>
      </c>
      <c r="E194" s="84" t="b">
        <v>0</v>
      </c>
      <c r="F194" s="84" t="b">
        <v>0</v>
      </c>
      <c r="G194" s="84" t="b">
        <v>0</v>
      </c>
    </row>
    <row r="195" spans="1:7" ht="15">
      <c r="A195" s="84" t="s">
        <v>300</v>
      </c>
      <c r="B195" s="84">
        <v>4</v>
      </c>
      <c r="C195" s="118">
        <v>0.009480039144523097</v>
      </c>
      <c r="D195" s="84" t="s">
        <v>1287</v>
      </c>
      <c r="E195" s="84" t="b">
        <v>0</v>
      </c>
      <c r="F195" s="84" t="b">
        <v>0</v>
      </c>
      <c r="G195" s="84" t="b">
        <v>0</v>
      </c>
    </row>
    <row r="196" spans="1:7" ht="15">
      <c r="A196" s="84" t="s">
        <v>299</v>
      </c>
      <c r="B196" s="84">
        <v>4</v>
      </c>
      <c r="C196" s="118">
        <v>0.009480039144523097</v>
      </c>
      <c r="D196" s="84" t="s">
        <v>1287</v>
      </c>
      <c r="E196" s="84" t="b">
        <v>0</v>
      </c>
      <c r="F196" s="84" t="b">
        <v>0</v>
      </c>
      <c r="G196" s="84" t="b">
        <v>0</v>
      </c>
    </row>
    <row r="197" spans="1:7" ht="15">
      <c r="A197" s="84" t="s">
        <v>235</v>
      </c>
      <c r="B197" s="84">
        <v>4</v>
      </c>
      <c r="C197" s="118">
        <v>0.009480039144523097</v>
      </c>
      <c r="D197" s="84" t="s">
        <v>1287</v>
      </c>
      <c r="E197" s="84" t="b">
        <v>0</v>
      </c>
      <c r="F197" s="84" t="b">
        <v>0</v>
      </c>
      <c r="G197" s="84" t="b">
        <v>0</v>
      </c>
    </row>
    <row r="198" spans="1:7" ht="15">
      <c r="A198" s="84" t="s">
        <v>298</v>
      </c>
      <c r="B198" s="84">
        <v>4</v>
      </c>
      <c r="C198" s="118">
        <v>0.009480039144523097</v>
      </c>
      <c r="D198" s="84" t="s">
        <v>1287</v>
      </c>
      <c r="E198" s="84" t="b">
        <v>0</v>
      </c>
      <c r="F198" s="84" t="b">
        <v>0</v>
      </c>
      <c r="G198" s="84" t="b">
        <v>0</v>
      </c>
    </row>
    <row r="199" spans="1:7" ht="15">
      <c r="A199" s="84" t="s">
        <v>294</v>
      </c>
      <c r="B199" s="84">
        <v>4</v>
      </c>
      <c r="C199" s="118">
        <v>0.009480039144523097</v>
      </c>
      <c r="D199" s="84" t="s">
        <v>1287</v>
      </c>
      <c r="E199" s="84" t="b">
        <v>0</v>
      </c>
      <c r="F199" s="84" t="b">
        <v>0</v>
      </c>
      <c r="G199" s="84" t="b">
        <v>0</v>
      </c>
    </row>
    <row r="200" spans="1:7" ht="15">
      <c r="A200" s="84" t="s">
        <v>229</v>
      </c>
      <c r="B200" s="84">
        <v>4</v>
      </c>
      <c r="C200" s="118">
        <v>0.009480039144523097</v>
      </c>
      <c r="D200" s="84" t="s">
        <v>1287</v>
      </c>
      <c r="E200" s="84" t="b">
        <v>0</v>
      </c>
      <c r="F200" s="84" t="b">
        <v>0</v>
      </c>
      <c r="G200" s="84" t="b">
        <v>0</v>
      </c>
    </row>
    <row r="201" spans="1:7" ht="15">
      <c r="A201" s="84" t="s">
        <v>1583</v>
      </c>
      <c r="B201" s="84">
        <v>4</v>
      </c>
      <c r="C201" s="118">
        <v>0.009480039144523097</v>
      </c>
      <c r="D201" s="84" t="s">
        <v>1287</v>
      </c>
      <c r="E201" s="84" t="b">
        <v>0</v>
      </c>
      <c r="F201" s="84" t="b">
        <v>0</v>
      </c>
      <c r="G201" s="84" t="b">
        <v>0</v>
      </c>
    </row>
    <row r="202" spans="1:7" ht="15">
      <c r="A202" s="84" t="s">
        <v>287</v>
      </c>
      <c r="B202" s="84">
        <v>4</v>
      </c>
      <c r="C202" s="118">
        <v>0.009480039144523097</v>
      </c>
      <c r="D202" s="84" t="s">
        <v>1287</v>
      </c>
      <c r="E202" s="84" t="b">
        <v>0</v>
      </c>
      <c r="F202" s="84" t="b">
        <v>0</v>
      </c>
      <c r="G202" s="84" t="b">
        <v>0</v>
      </c>
    </row>
    <row r="203" spans="1:7" ht="15">
      <c r="A203" s="84" t="s">
        <v>289</v>
      </c>
      <c r="B203" s="84">
        <v>4</v>
      </c>
      <c r="C203" s="118">
        <v>0.009480039144523097</v>
      </c>
      <c r="D203" s="84" t="s">
        <v>1287</v>
      </c>
      <c r="E203" s="84" t="b">
        <v>0</v>
      </c>
      <c r="F203" s="84" t="b">
        <v>0</v>
      </c>
      <c r="G203" s="84" t="b">
        <v>0</v>
      </c>
    </row>
    <row r="204" spans="1:7" ht="15">
      <c r="A204" s="84" t="s">
        <v>288</v>
      </c>
      <c r="B204" s="84">
        <v>4</v>
      </c>
      <c r="C204" s="118">
        <v>0.009480039144523097</v>
      </c>
      <c r="D204" s="84" t="s">
        <v>1287</v>
      </c>
      <c r="E204" s="84" t="b">
        <v>0</v>
      </c>
      <c r="F204" s="84" t="b">
        <v>0</v>
      </c>
      <c r="G204" s="84" t="b">
        <v>0</v>
      </c>
    </row>
    <row r="205" spans="1:7" ht="15">
      <c r="A205" s="84" t="s">
        <v>234</v>
      </c>
      <c r="B205" s="84">
        <v>4</v>
      </c>
      <c r="C205" s="118">
        <v>0.009480039144523097</v>
      </c>
      <c r="D205" s="84" t="s">
        <v>1287</v>
      </c>
      <c r="E205" s="84" t="b">
        <v>0</v>
      </c>
      <c r="F205" s="84" t="b">
        <v>0</v>
      </c>
      <c r="G205" s="84" t="b">
        <v>0</v>
      </c>
    </row>
    <row r="206" spans="1:7" ht="15">
      <c r="A206" s="84" t="s">
        <v>1379</v>
      </c>
      <c r="B206" s="84">
        <v>4</v>
      </c>
      <c r="C206" s="118">
        <v>0.009480039144523097</v>
      </c>
      <c r="D206" s="84" t="s">
        <v>1287</v>
      </c>
      <c r="E206" s="84" t="b">
        <v>0</v>
      </c>
      <c r="F206" s="84" t="b">
        <v>0</v>
      </c>
      <c r="G206" s="84" t="b">
        <v>0</v>
      </c>
    </row>
    <row r="207" spans="1:7" ht="15">
      <c r="A207" s="84" t="s">
        <v>1375</v>
      </c>
      <c r="B207" s="84">
        <v>4</v>
      </c>
      <c r="C207" s="118">
        <v>0.009480039144523097</v>
      </c>
      <c r="D207" s="84" t="s">
        <v>1287</v>
      </c>
      <c r="E207" s="84" t="b">
        <v>0</v>
      </c>
      <c r="F207" s="84" t="b">
        <v>0</v>
      </c>
      <c r="G207" s="84" t="b">
        <v>0</v>
      </c>
    </row>
    <row r="208" spans="1:7" ht="15">
      <c r="A208" s="84" t="s">
        <v>1581</v>
      </c>
      <c r="B208" s="84">
        <v>4</v>
      </c>
      <c r="C208" s="118">
        <v>0.009480039144523097</v>
      </c>
      <c r="D208" s="84" t="s">
        <v>1287</v>
      </c>
      <c r="E208" s="84" t="b">
        <v>0</v>
      </c>
      <c r="F208" s="84" t="b">
        <v>0</v>
      </c>
      <c r="G208" s="84" t="b">
        <v>0</v>
      </c>
    </row>
    <row r="209" spans="1:7" ht="15">
      <c r="A209" s="84" t="s">
        <v>1584</v>
      </c>
      <c r="B209" s="84">
        <v>4</v>
      </c>
      <c r="C209" s="118">
        <v>0.009480039144523097</v>
      </c>
      <c r="D209" s="84" t="s">
        <v>1287</v>
      </c>
      <c r="E209" s="84" t="b">
        <v>0</v>
      </c>
      <c r="F209" s="84" t="b">
        <v>0</v>
      </c>
      <c r="G209" s="84" t="b">
        <v>0</v>
      </c>
    </row>
    <row r="210" spans="1:7" ht="15">
      <c r="A210" s="84" t="s">
        <v>1585</v>
      </c>
      <c r="B210" s="84">
        <v>4</v>
      </c>
      <c r="C210" s="118">
        <v>0.009480039144523097</v>
      </c>
      <c r="D210" s="84" t="s">
        <v>1287</v>
      </c>
      <c r="E210" s="84" t="b">
        <v>0</v>
      </c>
      <c r="F210" s="84" t="b">
        <v>0</v>
      </c>
      <c r="G210" s="84" t="b">
        <v>0</v>
      </c>
    </row>
    <row r="211" spans="1:7" ht="15">
      <c r="A211" s="84" t="s">
        <v>1587</v>
      </c>
      <c r="B211" s="84">
        <v>3</v>
      </c>
      <c r="C211" s="118">
        <v>0.008202787987619435</v>
      </c>
      <c r="D211" s="84" t="s">
        <v>1287</v>
      </c>
      <c r="E211" s="84" t="b">
        <v>0</v>
      </c>
      <c r="F211" s="84" t="b">
        <v>0</v>
      </c>
      <c r="G211" s="84" t="b">
        <v>0</v>
      </c>
    </row>
    <row r="212" spans="1:7" ht="15">
      <c r="A212" s="84" t="s">
        <v>1597</v>
      </c>
      <c r="B212" s="84">
        <v>3</v>
      </c>
      <c r="C212" s="118">
        <v>0.008202787987619435</v>
      </c>
      <c r="D212" s="84" t="s">
        <v>1287</v>
      </c>
      <c r="E212" s="84" t="b">
        <v>0</v>
      </c>
      <c r="F212" s="84" t="b">
        <v>0</v>
      </c>
      <c r="G212" s="84" t="b">
        <v>0</v>
      </c>
    </row>
    <row r="213" spans="1:7" ht="15">
      <c r="A213" s="84" t="s">
        <v>1593</v>
      </c>
      <c r="B213" s="84">
        <v>3</v>
      </c>
      <c r="C213" s="118">
        <v>0.008202787987619435</v>
      </c>
      <c r="D213" s="84" t="s">
        <v>1287</v>
      </c>
      <c r="E213" s="84" t="b">
        <v>0</v>
      </c>
      <c r="F213" s="84" t="b">
        <v>0</v>
      </c>
      <c r="G213" s="84" t="b">
        <v>0</v>
      </c>
    </row>
    <row r="214" spans="1:7" ht="15">
      <c r="A214" s="84" t="s">
        <v>1598</v>
      </c>
      <c r="B214" s="84">
        <v>3</v>
      </c>
      <c r="C214" s="118">
        <v>0.008202787987619435</v>
      </c>
      <c r="D214" s="84" t="s">
        <v>1287</v>
      </c>
      <c r="E214" s="84" t="b">
        <v>0</v>
      </c>
      <c r="F214" s="84" t="b">
        <v>0</v>
      </c>
      <c r="G214" s="84" t="b">
        <v>0</v>
      </c>
    </row>
    <row r="215" spans="1:7" ht="15">
      <c r="A215" s="84" t="s">
        <v>1590</v>
      </c>
      <c r="B215" s="84">
        <v>3</v>
      </c>
      <c r="C215" s="118">
        <v>0.008202787987619435</v>
      </c>
      <c r="D215" s="84" t="s">
        <v>1287</v>
      </c>
      <c r="E215" s="84" t="b">
        <v>0</v>
      </c>
      <c r="F215" s="84" t="b">
        <v>0</v>
      </c>
      <c r="G215" s="84" t="b">
        <v>0</v>
      </c>
    </row>
    <row r="216" spans="1:7" ht="15">
      <c r="A216" s="84" t="s">
        <v>1591</v>
      </c>
      <c r="B216" s="84">
        <v>3</v>
      </c>
      <c r="C216" s="118">
        <v>0.008202787987619435</v>
      </c>
      <c r="D216" s="84" t="s">
        <v>1287</v>
      </c>
      <c r="E216" s="84" t="b">
        <v>0</v>
      </c>
      <c r="F216" s="84" t="b">
        <v>0</v>
      </c>
      <c r="G216" s="84" t="b">
        <v>0</v>
      </c>
    </row>
    <row r="217" spans="1:7" ht="15">
      <c r="A217" s="84" t="s">
        <v>1592</v>
      </c>
      <c r="B217" s="84">
        <v>3</v>
      </c>
      <c r="C217" s="118">
        <v>0.008202787987619435</v>
      </c>
      <c r="D217" s="84" t="s">
        <v>1287</v>
      </c>
      <c r="E217" s="84" t="b">
        <v>0</v>
      </c>
      <c r="F217" s="84" t="b">
        <v>0</v>
      </c>
      <c r="G217" s="84" t="b">
        <v>0</v>
      </c>
    </row>
    <row r="218" spans="1:7" ht="15">
      <c r="A218" s="84" t="s">
        <v>1595</v>
      </c>
      <c r="B218" s="84">
        <v>3</v>
      </c>
      <c r="C218" s="118">
        <v>0.008202787987619435</v>
      </c>
      <c r="D218" s="84" t="s">
        <v>1287</v>
      </c>
      <c r="E218" s="84" t="b">
        <v>0</v>
      </c>
      <c r="F218" s="84" t="b">
        <v>0</v>
      </c>
      <c r="G218" s="84" t="b">
        <v>0</v>
      </c>
    </row>
    <row r="219" spans="1:7" ht="15">
      <c r="A219" s="84" t="s">
        <v>1596</v>
      </c>
      <c r="B219" s="84">
        <v>3</v>
      </c>
      <c r="C219" s="118">
        <v>0.008202787987619435</v>
      </c>
      <c r="D219" s="84" t="s">
        <v>1287</v>
      </c>
      <c r="E219" s="84" t="b">
        <v>0</v>
      </c>
      <c r="F219" s="84" t="b">
        <v>0</v>
      </c>
      <c r="G219" s="84" t="b">
        <v>0</v>
      </c>
    </row>
    <row r="220" spans="1:7" ht="15">
      <c r="A220" s="84" t="s">
        <v>1579</v>
      </c>
      <c r="B220" s="84">
        <v>3</v>
      </c>
      <c r="C220" s="118">
        <v>0.008202787987619435</v>
      </c>
      <c r="D220" s="84" t="s">
        <v>1287</v>
      </c>
      <c r="E220" s="84" t="b">
        <v>0</v>
      </c>
      <c r="F220" s="84" t="b">
        <v>0</v>
      </c>
      <c r="G220" s="84" t="b">
        <v>0</v>
      </c>
    </row>
    <row r="221" spans="1:7" ht="15">
      <c r="A221" s="84" t="s">
        <v>1586</v>
      </c>
      <c r="B221" s="84">
        <v>3</v>
      </c>
      <c r="C221" s="118">
        <v>0.008202787987619435</v>
      </c>
      <c r="D221" s="84" t="s">
        <v>1287</v>
      </c>
      <c r="E221" s="84" t="b">
        <v>0</v>
      </c>
      <c r="F221" s="84" t="b">
        <v>0</v>
      </c>
      <c r="G221" s="84" t="b">
        <v>0</v>
      </c>
    </row>
    <row r="222" spans="1:7" ht="15">
      <c r="A222" s="84" t="s">
        <v>1594</v>
      </c>
      <c r="B222" s="84">
        <v>3</v>
      </c>
      <c r="C222" s="118">
        <v>0.009742944772363003</v>
      </c>
      <c r="D222" s="84" t="s">
        <v>1287</v>
      </c>
      <c r="E222" s="84" t="b">
        <v>0</v>
      </c>
      <c r="F222" s="84" t="b">
        <v>0</v>
      </c>
      <c r="G222" s="84" t="b">
        <v>0</v>
      </c>
    </row>
    <row r="223" spans="1:7" ht="15">
      <c r="A223" s="84" t="s">
        <v>1611</v>
      </c>
      <c r="B223" s="84">
        <v>2</v>
      </c>
      <c r="C223" s="118">
        <v>0.006495296514908669</v>
      </c>
      <c r="D223" s="84" t="s">
        <v>1287</v>
      </c>
      <c r="E223" s="84" t="b">
        <v>0</v>
      </c>
      <c r="F223" s="84" t="b">
        <v>0</v>
      </c>
      <c r="G223" s="84" t="b">
        <v>0</v>
      </c>
    </row>
    <row r="224" spans="1:7" ht="15">
      <c r="A224" s="84" t="s">
        <v>1599</v>
      </c>
      <c r="B224" s="84">
        <v>2</v>
      </c>
      <c r="C224" s="118">
        <v>0.006495296514908669</v>
      </c>
      <c r="D224" s="84" t="s">
        <v>1287</v>
      </c>
      <c r="E224" s="84" t="b">
        <v>0</v>
      </c>
      <c r="F224" s="84" t="b">
        <v>0</v>
      </c>
      <c r="G224" s="84" t="b">
        <v>0</v>
      </c>
    </row>
    <row r="225" spans="1:7" ht="15">
      <c r="A225" s="84" t="s">
        <v>1600</v>
      </c>
      <c r="B225" s="84">
        <v>2</v>
      </c>
      <c r="C225" s="118">
        <v>0.006495296514908669</v>
      </c>
      <c r="D225" s="84" t="s">
        <v>1287</v>
      </c>
      <c r="E225" s="84" t="b">
        <v>0</v>
      </c>
      <c r="F225" s="84" t="b">
        <v>0</v>
      </c>
      <c r="G225" s="84" t="b">
        <v>0</v>
      </c>
    </row>
    <row r="226" spans="1:7" ht="15">
      <c r="A226" s="84" t="s">
        <v>1572</v>
      </c>
      <c r="B226" s="84">
        <v>2</v>
      </c>
      <c r="C226" s="118">
        <v>0.006495296514908669</v>
      </c>
      <c r="D226" s="84" t="s">
        <v>1287</v>
      </c>
      <c r="E226" s="84" t="b">
        <v>0</v>
      </c>
      <c r="F226" s="84" t="b">
        <v>0</v>
      </c>
      <c r="G226" s="84" t="b">
        <v>0</v>
      </c>
    </row>
    <row r="227" spans="1:7" ht="15">
      <c r="A227" s="84" t="s">
        <v>1618</v>
      </c>
      <c r="B227" s="84">
        <v>2</v>
      </c>
      <c r="C227" s="118">
        <v>0.006495296514908669</v>
      </c>
      <c r="D227" s="84" t="s">
        <v>1287</v>
      </c>
      <c r="E227" s="84" t="b">
        <v>0</v>
      </c>
      <c r="F227" s="84" t="b">
        <v>0</v>
      </c>
      <c r="G227" s="84" t="b">
        <v>0</v>
      </c>
    </row>
    <row r="228" spans="1:7" ht="15">
      <c r="A228" s="84" t="s">
        <v>1612</v>
      </c>
      <c r="B228" s="84">
        <v>2</v>
      </c>
      <c r="C228" s="118">
        <v>0.006495296514908669</v>
      </c>
      <c r="D228" s="84" t="s">
        <v>1287</v>
      </c>
      <c r="E228" s="84" t="b">
        <v>0</v>
      </c>
      <c r="F228" s="84" t="b">
        <v>0</v>
      </c>
      <c r="G228" s="84" t="b">
        <v>0</v>
      </c>
    </row>
    <row r="229" spans="1:7" ht="15">
      <c r="A229" s="84" t="s">
        <v>1613</v>
      </c>
      <c r="B229" s="84">
        <v>2</v>
      </c>
      <c r="C229" s="118">
        <v>0.006495296514908669</v>
      </c>
      <c r="D229" s="84" t="s">
        <v>1287</v>
      </c>
      <c r="E229" s="84" t="b">
        <v>0</v>
      </c>
      <c r="F229" s="84" t="b">
        <v>0</v>
      </c>
      <c r="G229" s="84" t="b">
        <v>0</v>
      </c>
    </row>
    <row r="230" spans="1:7" ht="15">
      <c r="A230" s="84" t="s">
        <v>1614</v>
      </c>
      <c r="B230" s="84">
        <v>2</v>
      </c>
      <c r="C230" s="118">
        <v>0.006495296514908669</v>
      </c>
      <c r="D230" s="84" t="s">
        <v>1287</v>
      </c>
      <c r="E230" s="84" t="b">
        <v>0</v>
      </c>
      <c r="F230" s="84" t="b">
        <v>0</v>
      </c>
      <c r="G230" s="84" t="b">
        <v>0</v>
      </c>
    </row>
    <row r="231" spans="1:7" ht="15">
      <c r="A231" s="84" t="s">
        <v>1615</v>
      </c>
      <c r="B231" s="84">
        <v>2</v>
      </c>
      <c r="C231" s="118">
        <v>0.006495296514908669</v>
      </c>
      <c r="D231" s="84" t="s">
        <v>1287</v>
      </c>
      <c r="E231" s="84" t="b">
        <v>0</v>
      </c>
      <c r="F231" s="84" t="b">
        <v>0</v>
      </c>
      <c r="G231" s="84" t="b">
        <v>0</v>
      </c>
    </row>
    <row r="232" spans="1:7" ht="15">
      <c r="A232" s="84" t="s">
        <v>1616</v>
      </c>
      <c r="B232" s="84">
        <v>2</v>
      </c>
      <c r="C232" s="118">
        <v>0.006495296514908669</v>
      </c>
      <c r="D232" s="84" t="s">
        <v>1287</v>
      </c>
      <c r="E232" s="84" t="b">
        <v>0</v>
      </c>
      <c r="F232" s="84" t="b">
        <v>0</v>
      </c>
      <c r="G232" s="84" t="b">
        <v>0</v>
      </c>
    </row>
    <row r="233" spans="1:7" ht="15">
      <c r="A233" s="84" t="s">
        <v>1617</v>
      </c>
      <c r="B233" s="84">
        <v>2</v>
      </c>
      <c r="C233" s="118">
        <v>0.006495296514908669</v>
      </c>
      <c r="D233" s="84" t="s">
        <v>1287</v>
      </c>
      <c r="E233" s="84" t="b">
        <v>0</v>
      </c>
      <c r="F233" s="84" t="b">
        <v>0</v>
      </c>
      <c r="G233" s="84" t="b">
        <v>0</v>
      </c>
    </row>
    <row r="234" spans="1:7" ht="15">
      <c r="A234" s="84" t="s">
        <v>1610</v>
      </c>
      <c r="B234" s="84">
        <v>2</v>
      </c>
      <c r="C234" s="118">
        <v>0.006495296514908669</v>
      </c>
      <c r="D234" s="84" t="s">
        <v>1287</v>
      </c>
      <c r="E234" s="84" t="b">
        <v>0</v>
      </c>
      <c r="F234" s="84" t="b">
        <v>0</v>
      </c>
      <c r="G234" s="84" t="b">
        <v>0</v>
      </c>
    </row>
    <row r="235" spans="1:7" ht="15">
      <c r="A235" s="84" t="s">
        <v>226</v>
      </c>
      <c r="B235" s="84">
        <v>9</v>
      </c>
      <c r="C235" s="118">
        <v>0.0030059665331830386</v>
      </c>
      <c r="D235" s="84" t="s">
        <v>1288</v>
      </c>
      <c r="E235" s="84" t="b">
        <v>0</v>
      </c>
      <c r="F235" s="84" t="b">
        <v>0</v>
      </c>
      <c r="G235" s="84" t="b">
        <v>0</v>
      </c>
    </row>
    <row r="236" spans="1:7" ht="15">
      <c r="A236" s="84" t="s">
        <v>1370</v>
      </c>
      <c r="B236" s="84">
        <v>9</v>
      </c>
      <c r="C236" s="118">
        <v>0.019775693145808983</v>
      </c>
      <c r="D236" s="84" t="s">
        <v>1288</v>
      </c>
      <c r="E236" s="84" t="b">
        <v>0</v>
      </c>
      <c r="F236" s="84" t="b">
        <v>0</v>
      </c>
      <c r="G236" s="84" t="b">
        <v>0</v>
      </c>
    </row>
    <row r="237" spans="1:7" ht="15">
      <c r="A237" s="84" t="s">
        <v>1383</v>
      </c>
      <c r="B237" s="84">
        <v>9</v>
      </c>
      <c r="C237" s="118">
        <v>0.034349698595058674</v>
      </c>
      <c r="D237" s="84" t="s">
        <v>1288</v>
      </c>
      <c r="E237" s="84" t="b">
        <v>0</v>
      </c>
      <c r="F237" s="84" t="b">
        <v>0</v>
      </c>
      <c r="G237" s="84" t="b">
        <v>0</v>
      </c>
    </row>
    <row r="238" spans="1:7" ht="15">
      <c r="A238" s="84" t="s">
        <v>1384</v>
      </c>
      <c r="B238" s="84">
        <v>5</v>
      </c>
      <c r="C238" s="118">
        <v>0.010986496192116101</v>
      </c>
      <c r="D238" s="84" t="s">
        <v>1288</v>
      </c>
      <c r="E238" s="84" t="b">
        <v>0</v>
      </c>
      <c r="F238" s="84" t="b">
        <v>0</v>
      </c>
      <c r="G238" s="84" t="b">
        <v>0</v>
      </c>
    </row>
    <row r="239" spans="1:7" ht="15">
      <c r="A239" s="84" t="s">
        <v>1385</v>
      </c>
      <c r="B239" s="84">
        <v>5</v>
      </c>
      <c r="C239" s="118">
        <v>0.014523357980731299</v>
      </c>
      <c r="D239" s="84" t="s">
        <v>1288</v>
      </c>
      <c r="E239" s="84" t="b">
        <v>0</v>
      </c>
      <c r="F239" s="84" t="b">
        <v>0</v>
      </c>
      <c r="G239" s="84" t="b">
        <v>0</v>
      </c>
    </row>
    <row r="240" spans="1:7" ht="15">
      <c r="A240" s="84" t="s">
        <v>1376</v>
      </c>
      <c r="B240" s="84">
        <v>4</v>
      </c>
      <c r="C240" s="118">
        <v>0.011618686384585039</v>
      </c>
      <c r="D240" s="84" t="s">
        <v>1288</v>
      </c>
      <c r="E240" s="84" t="b">
        <v>0</v>
      </c>
      <c r="F240" s="84" t="b">
        <v>0</v>
      </c>
      <c r="G240" s="84" t="b">
        <v>0</v>
      </c>
    </row>
    <row r="241" spans="1:7" ht="15">
      <c r="A241" s="84" t="s">
        <v>1377</v>
      </c>
      <c r="B241" s="84">
        <v>4</v>
      </c>
      <c r="C241" s="118">
        <v>0.011618686384585039</v>
      </c>
      <c r="D241" s="84" t="s">
        <v>1288</v>
      </c>
      <c r="E241" s="84" t="b">
        <v>0</v>
      </c>
      <c r="F241" s="84" t="b">
        <v>0</v>
      </c>
      <c r="G241" s="84" t="b">
        <v>0</v>
      </c>
    </row>
    <row r="242" spans="1:7" ht="15">
      <c r="A242" s="84" t="s">
        <v>1371</v>
      </c>
      <c r="B242" s="84">
        <v>4</v>
      </c>
      <c r="C242" s="118">
        <v>0.011618686384585039</v>
      </c>
      <c r="D242" s="84" t="s">
        <v>1288</v>
      </c>
      <c r="E242" s="84" t="b">
        <v>0</v>
      </c>
      <c r="F242" s="84" t="b">
        <v>0</v>
      </c>
      <c r="G242" s="84" t="b">
        <v>0</v>
      </c>
    </row>
    <row r="243" spans="1:7" ht="15">
      <c r="A243" s="84" t="s">
        <v>1378</v>
      </c>
      <c r="B243" s="84">
        <v>4</v>
      </c>
      <c r="C243" s="118">
        <v>0.011618686384585039</v>
      </c>
      <c r="D243" s="84" t="s">
        <v>1288</v>
      </c>
      <c r="E243" s="84" t="b">
        <v>0</v>
      </c>
      <c r="F243" s="84" t="b">
        <v>0</v>
      </c>
      <c r="G243" s="84" t="b">
        <v>0</v>
      </c>
    </row>
    <row r="244" spans="1:7" ht="15">
      <c r="A244" s="84" t="s">
        <v>1386</v>
      </c>
      <c r="B244" s="84">
        <v>4</v>
      </c>
      <c r="C244" s="118">
        <v>0.011618686384585039</v>
      </c>
      <c r="D244" s="84" t="s">
        <v>1288</v>
      </c>
      <c r="E244" s="84" t="b">
        <v>0</v>
      </c>
      <c r="F244" s="84" t="b">
        <v>0</v>
      </c>
      <c r="G244" s="84" t="b">
        <v>0</v>
      </c>
    </row>
    <row r="245" spans="1:7" ht="15">
      <c r="A245" s="84" t="s">
        <v>1372</v>
      </c>
      <c r="B245" s="84">
        <v>4</v>
      </c>
      <c r="C245" s="118">
        <v>0.011618686384585039</v>
      </c>
      <c r="D245" s="84" t="s">
        <v>1288</v>
      </c>
      <c r="E245" s="84" t="b">
        <v>1</v>
      </c>
      <c r="F245" s="84" t="b">
        <v>0</v>
      </c>
      <c r="G245" s="84" t="b">
        <v>0</v>
      </c>
    </row>
    <row r="246" spans="1:7" ht="15">
      <c r="A246" s="84" t="s">
        <v>1374</v>
      </c>
      <c r="B246" s="84">
        <v>4</v>
      </c>
      <c r="C246" s="118">
        <v>0.011618686384585039</v>
      </c>
      <c r="D246" s="84" t="s">
        <v>1288</v>
      </c>
      <c r="E246" s="84" t="b">
        <v>0</v>
      </c>
      <c r="F246" s="84" t="b">
        <v>0</v>
      </c>
      <c r="G246" s="84" t="b">
        <v>0</v>
      </c>
    </row>
    <row r="247" spans="1:7" ht="15">
      <c r="A247" s="84" t="s">
        <v>1576</v>
      </c>
      <c r="B247" s="84">
        <v>4</v>
      </c>
      <c r="C247" s="118">
        <v>0.011618686384585039</v>
      </c>
      <c r="D247" s="84" t="s">
        <v>1288</v>
      </c>
      <c r="E247" s="84" t="b">
        <v>0</v>
      </c>
      <c r="F247" s="84" t="b">
        <v>0</v>
      </c>
      <c r="G247" s="84" t="b">
        <v>0</v>
      </c>
    </row>
    <row r="248" spans="1:7" ht="15">
      <c r="A248" s="84" t="s">
        <v>1588</v>
      </c>
      <c r="B248" s="84">
        <v>4</v>
      </c>
      <c r="C248" s="118">
        <v>0.011618686384585039</v>
      </c>
      <c r="D248" s="84" t="s">
        <v>1288</v>
      </c>
      <c r="E248" s="84" t="b">
        <v>0</v>
      </c>
      <c r="F248" s="84" t="b">
        <v>0</v>
      </c>
      <c r="G248" s="84" t="b">
        <v>0</v>
      </c>
    </row>
    <row r="249" spans="1:7" ht="15">
      <c r="A249" s="84" t="s">
        <v>1582</v>
      </c>
      <c r="B249" s="84">
        <v>4</v>
      </c>
      <c r="C249" s="118">
        <v>0.02040788333827792</v>
      </c>
      <c r="D249" s="84" t="s">
        <v>1288</v>
      </c>
      <c r="E249" s="84" t="b">
        <v>0</v>
      </c>
      <c r="F249" s="84" t="b">
        <v>0</v>
      </c>
      <c r="G249" s="84" t="b">
        <v>0</v>
      </c>
    </row>
    <row r="250" spans="1:7" ht="15">
      <c r="A250" s="84" t="s">
        <v>231</v>
      </c>
      <c r="B250" s="84">
        <v>3</v>
      </c>
      <c r="C250" s="118">
        <v>0.011449899531686226</v>
      </c>
      <c r="D250" s="84" t="s">
        <v>1288</v>
      </c>
      <c r="E250" s="84" t="b">
        <v>0</v>
      </c>
      <c r="F250" s="84" t="b">
        <v>0</v>
      </c>
      <c r="G250" s="84" t="b">
        <v>0</v>
      </c>
    </row>
    <row r="251" spans="1:7" ht="15">
      <c r="A251" s="84" t="s">
        <v>287</v>
      </c>
      <c r="B251" s="84">
        <v>3</v>
      </c>
      <c r="C251" s="118">
        <v>0.011449899531686226</v>
      </c>
      <c r="D251" s="84" t="s">
        <v>1288</v>
      </c>
      <c r="E251" s="84" t="b">
        <v>0</v>
      </c>
      <c r="F251" s="84" t="b">
        <v>0</v>
      </c>
      <c r="G251" s="84" t="b">
        <v>0</v>
      </c>
    </row>
    <row r="252" spans="1:7" ht="15">
      <c r="A252" s="84" t="s">
        <v>289</v>
      </c>
      <c r="B252" s="84">
        <v>3</v>
      </c>
      <c r="C252" s="118">
        <v>0.011449899531686226</v>
      </c>
      <c r="D252" s="84" t="s">
        <v>1288</v>
      </c>
      <c r="E252" s="84" t="b">
        <v>0</v>
      </c>
      <c r="F252" s="84" t="b">
        <v>0</v>
      </c>
      <c r="G252" s="84" t="b">
        <v>0</v>
      </c>
    </row>
    <row r="253" spans="1:7" ht="15">
      <c r="A253" s="84" t="s">
        <v>288</v>
      </c>
      <c r="B253" s="84">
        <v>3</v>
      </c>
      <c r="C253" s="118">
        <v>0.011449899531686226</v>
      </c>
      <c r="D253" s="84" t="s">
        <v>1288</v>
      </c>
      <c r="E253" s="84" t="b">
        <v>0</v>
      </c>
      <c r="F253" s="84" t="b">
        <v>0</v>
      </c>
      <c r="G253" s="84" t="b">
        <v>0</v>
      </c>
    </row>
    <row r="254" spans="1:7" ht="15">
      <c r="A254" s="84" t="s">
        <v>234</v>
      </c>
      <c r="B254" s="84">
        <v>3</v>
      </c>
      <c r="C254" s="118">
        <v>0.011449899531686226</v>
      </c>
      <c r="D254" s="84" t="s">
        <v>1288</v>
      </c>
      <c r="E254" s="84" t="b">
        <v>0</v>
      </c>
      <c r="F254" s="84" t="b">
        <v>0</v>
      </c>
      <c r="G254" s="84" t="b">
        <v>0</v>
      </c>
    </row>
    <row r="255" spans="1:7" ht="15">
      <c r="A255" s="84" t="s">
        <v>233</v>
      </c>
      <c r="B255" s="84">
        <v>2</v>
      </c>
      <c r="C255" s="118">
        <v>0.01020394166913896</v>
      </c>
      <c r="D255" s="84" t="s">
        <v>1288</v>
      </c>
      <c r="E255" s="84" t="b">
        <v>0</v>
      </c>
      <c r="F255" s="84" t="b">
        <v>0</v>
      </c>
      <c r="G255" s="84" t="b">
        <v>0</v>
      </c>
    </row>
    <row r="256" spans="1:7" ht="15">
      <c r="A256" s="84" t="s">
        <v>236</v>
      </c>
      <c r="B256" s="84">
        <v>2</v>
      </c>
      <c r="C256" s="118">
        <v>0.01020394166913896</v>
      </c>
      <c r="D256" s="84" t="s">
        <v>1288</v>
      </c>
      <c r="E256" s="84" t="b">
        <v>0</v>
      </c>
      <c r="F256" s="84" t="b">
        <v>0</v>
      </c>
      <c r="G256" s="84" t="b">
        <v>0</v>
      </c>
    </row>
    <row r="257" spans="1:7" ht="15">
      <c r="A257" s="84" t="s">
        <v>232</v>
      </c>
      <c r="B257" s="84">
        <v>2</v>
      </c>
      <c r="C257" s="118">
        <v>0.01020394166913896</v>
      </c>
      <c r="D257" s="84" t="s">
        <v>1288</v>
      </c>
      <c r="E257" s="84" t="b">
        <v>0</v>
      </c>
      <c r="F257" s="84" t="b">
        <v>0</v>
      </c>
      <c r="G257" s="84" t="b">
        <v>0</v>
      </c>
    </row>
    <row r="258" spans="1:7" ht="15">
      <c r="A258" s="84" t="s">
        <v>286</v>
      </c>
      <c r="B258" s="84">
        <v>2</v>
      </c>
      <c r="C258" s="118">
        <v>0.01020394166913896</v>
      </c>
      <c r="D258" s="84" t="s">
        <v>1288</v>
      </c>
      <c r="E258" s="84" t="b">
        <v>0</v>
      </c>
      <c r="F258" s="84" t="b">
        <v>0</v>
      </c>
      <c r="G258" s="84" t="b">
        <v>0</v>
      </c>
    </row>
    <row r="259" spans="1:7" ht="15">
      <c r="A259" s="84" t="s">
        <v>285</v>
      </c>
      <c r="B259" s="84">
        <v>2</v>
      </c>
      <c r="C259" s="118">
        <v>0.01020394166913896</v>
      </c>
      <c r="D259" s="84" t="s">
        <v>1288</v>
      </c>
      <c r="E259" s="84" t="b">
        <v>0</v>
      </c>
      <c r="F259" s="84" t="b">
        <v>0</v>
      </c>
      <c r="G259" s="84" t="b">
        <v>0</v>
      </c>
    </row>
    <row r="260" spans="1:7" ht="15">
      <c r="A260" s="84" t="s">
        <v>1603</v>
      </c>
      <c r="B260" s="84">
        <v>2</v>
      </c>
      <c r="C260" s="118">
        <v>0.01020394166913896</v>
      </c>
      <c r="D260" s="84" t="s">
        <v>1288</v>
      </c>
      <c r="E260" s="84" t="b">
        <v>0</v>
      </c>
      <c r="F260" s="84" t="b">
        <v>0</v>
      </c>
      <c r="G260" s="84" t="b">
        <v>0</v>
      </c>
    </row>
    <row r="261" spans="1:7" ht="15">
      <c r="A261" s="84" t="s">
        <v>1634</v>
      </c>
      <c r="B261" s="84">
        <v>2</v>
      </c>
      <c r="C261" s="118">
        <v>0.014598540145985401</v>
      </c>
      <c r="D261" s="84" t="s">
        <v>1288</v>
      </c>
      <c r="E261" s="84" t="b">
        <v>0</v>
      </c>
      <c r="F261" s="84" t="b">
        <v>0</v>
      </c>
      <c r="G261" s="84" t="b">
        <v>0</v>
      </c>
    </row>
    <row r="262" spans="1:7" ht="15">
      <c r="A262" s="84" t="s">
        <v>1632</v>
      </c>
      <c r="B262" s="84">
        <v>2</v>
      </c>
      <c r="C262" s="118">
        <v>0.01020394166913896</v>
      </c>
      <c r="D262" s="84" t="s">
        <v>1288</v>
      </c>
      <c r="E262" s="84" t="b">
        <v>0</v>
      </c>
      <c r="F262" s="84" t="b">
        <v>0</v>
      </c>
      <c r="G262" s="84" t="b">
        <v>0</v>
      </c>
    </row>
    <row r="263" spans="1:7" ht="15">
      <c r="A263" s="84" t="s">
        <v>1633</v>
      </c>
      <c r="B263" s="84">
        <v>2</v>
      </c>
      <c r="C263" s="118">
        <v>0.01020394166913896</v>
      </c>
      <c r="D263" s="84" t="s">
        <v>1288</v>
      </c>
      <c r="E263" s="84" t="b">
        <v>0</v>
      </c>
      <c r="F263" s="84" t="b">
        <v>0</v>
      </c>
      <c r="G263" s="84" t="b">
        <v>0</v>
      </c>
    </row>
    <row r="264" spans="1:7" ht="15">
      <c r="A264" s="84" t="s">
        <v>226</v>
      </c>
      <c r="B264" s="84">
        <v>8</v>
      </c>
      <c r="C264" s="118">
        <v>0</v>
      </c>
      <c r="D264" s="84" t="s">
        <v>1290</v>
      </c>
      <c r="E264" s="84" t="b">
        <v>0</v>
      </c>
      <c r="F264" s="84" t="b">
        <v>0</v>
      </c>
      <c r="G264" s="84" t="b">
        <v>0</v>
      </c>
    </row>
    <row r="265" spans="1:7" ht="15">
      <c r="A265" s="84" t="s">
        <v>1389</v>
      </c>
      <c r="B265" s="84">
        <v>8</v>
      </c>
      <c r="C265" s="118">
        <v>0</v>
      </c>
      <c r="D265" s="84" t="s">
        <v>1290</v>
      </c>
      <c r="E265" s="84" t="b">
        <v>0</v>
      </c>
      <c r="F265" s="84" t="b">
        <v>0</v>
      </c>
      <c r="G265" s="84" t="b">
        <v>0</v>
      </c>
    </row>
    <row r="266" spans="1:7" ht="15">
      <c r="A266" s="84" t="s">
        <v>1390</v>
      </c>
      <c r="B266" s="84">
        <v>8</v>
      </c>
      <c r="C266" s="118">
        <v>0</v>
      </c>
      <c r="D266" s="84" t="s">
        <v>1290</v>
      </c>
      <c r="E266" s="84" t="b">
        <v>0</v>
      </c>
      <c r="F266" s="84" t="b">
        <v>0</v>
      </c>
      <c r="G266" s="84" t="b">
        <v>0</v>
      </c>
    </row>
    <row r="267" spans="1:7" ht="15">
      <c r="A267" s="84" t="s">
        <v>1391</v>
      </c>
      <c r="B267" s="84">
        <v>7</v>
      </c>
      <c r="C267" s="118">
        <v>0</v>
      </c>
      <c r="D267" s="84" t="s">
        <v>1290</v>
      </c>
      <c r="E267" s="84" t="b">
        <v>0</v>
      </c>
      <c r="F267" s="84" t="b">
        <v>0</v>
      </c>
      <c r="G267" s="84" t="b">
        <v>0</v>
      </c>
    </row>
    <row r="268" spans="1:7" ht="15">
      <c r="A268" s="84" t="s">
        <v>1392</v>
      </c>
      <c r="B268" s="84">
        <v>3</v>
      </c>
      <c r="C268" s="118">
        <v>0.022998549080912152</v>
      </c>
      <c r="D268" s="84" t="s">
        <v>1290</v>
      </c>
      <c r="E268" s="84" t="b">
        <v>0</v>
      </c>
      <c r="F268" s="84" t="b">
        <v>0</v>
      </c>
      <c r="G268" s="84" t="b">
        <v>0</v>
      </c>
    </row>
    <row r="269" spans="1:7" ht="15">
      <c r="A269" s="84" t="s">
        <v>1394</v>
      </c>
      <c r="B269" s="84">
        <v>3</v>
      </c>
      <c r="C269" s="118">
        <v>0</v>
      </c>
      <c r="D269" s="84" t="s">
        <v>1291</v>
      </c>
      <c r="E269" s="84" t="b">
        <v>0</v>
      </c>
      <c r="F269" s="84" t="b">
        <v>0</v>
      </c>
      <c r="G269" s="84" t="b">
        <v>0</v>
      </c>
    </row>
    <row r="270" spans="1:7" ht="15">
      <c r="A270" s="84" t="s">
        <v>1395</v>
      </c>
      <c r="B270" s="84">
        <v>3</v>
      </c>
      <c r="C270" s="118">
        <v>0</v>
      </c>
      <c r="D270" s="84" t="s">
        <v>1291</v>
      </c>
      <c r="E270" s="84" t="b">
        <v>0</v>
      </c>
      <c r="F270" s="84" t="b">
        <v>0</v>
      </c>
      <c r="G270" s="84" t="b">
        <v>0</v>
      </c>
    </row>
    <row r="271" spans="1:7" ht="15">
      <c r="A271" s="84" t="s">
        <v>1396</v>
      </c>
      <c r="B271" s="84">
        <v>3</v>
      </c>
      <c r="C271" s="118">
        <v>0</v>
      </c>
      <c r="D271" s="84" t="s">
        <v>1291</v>
      </c>
      <c r="E271" s="84" t="b">
        <v>0</v>
      </c>
      <c r="F271" s="84" t="b">
        <v>0</v>
      </c>
      <c r="G271" s="84" t="b">
        <v>0</v>
      </c>
    </row>
    <row r="272" spans="1:7" ht="15">
      <c r="A272" s="84" t="s">
        <v>1397</v>
      </c>
      <c r="B272" s="84">
        <v>3</v>
      </c>
      <c r="C272" s="118">
        <v>0</v>
      </c>
      <c r="D272" s="84" t="s">
        <v>1291</v>
      </c>
      <c r="E272" s="84" t="b">
        <v>0</v>
      </c>
      <c r="F272" s="84" t="b">
        <v>0</v>
      </c>
      <c r="G272" s="84" t="b">
        <v>0</v>
      </c>
    </row>
    <row r="273" spans="1:7" ht="15">
      <c r="A273" s="84" t="s">
        <v>1398</v>
      </c>
      <c r="B273" s="84">
        <v>3</v>
      </c>
      <c r="C273" s="118">
        <v>0</v>
      </c>
      <c r="D273" s="84" t="s">
        <v>1291</v>
      </c>
      <c r="E273" s="84" t="b">
        <v>0</v>
      </c>
      <c r="F273" s="84" t="b">
        <v>0</v>
      </c>
      <c r="G273" s="84" t="b">
        <v>0</v>
      </c>
    </row>
    <row r="274" spans="1:7" ht="15">
      <c r="A274" s="84" t="s">
        <v>1399</v>
      </c>
      <c r="B274" s="84">
        <v>3</v>
      </c>
      <c r="C274" s="118">
        <v>0</v>
      </c>
      <c r="D274" s="84" t="s">
        <v>1291</v>
      </c>
      <c r="E274" s="84" t="b">
        <v>0</v>
      </c>
      <c r="F274" s="84" t="b">
        <v>0</v>
      </c>
      <c r="G274" s="84" t="b">
        <v>0</v>
      </c>
    </row>
    <row r="275" spans="1:7" ht="15">
      <c r="A275" s="84" t="s">
        <v>1400</v>
      </c>
      <c r="B275" s="84">
        <v>3</v>
      </c>
      <c r="C275" s="118">
        <v>0</v>
      </c>
      <c r="D275" s="84" t="s">
        <v>1291</v>
      </c>
      <c r="E275" s="84" t="b">
        <v>0</v>
      </c>
      <c r="F275" s="84" t="b">
        <v>0</v>
      </c>
      <c r="G275" s="84" t="b">
        <v>0</v>
      </c>
    </row>
    <row r="276" spans="1:7" ht="15">
      <c r="A276" s="84" t="s">
        <v>1401</v>
      </c>
      <c r="B276" s="84">
        <v>3</v>
      </c>
      <c r="C276" s="118">
        <v>0</v>
      </c>
      <c r="D276" s="84" t="s">
        <v>1291</v>
      </c>
      <c r="E276" s="84" t="b">
        <v>0</v>
      </c>
      <c r="F276" s="84" t="b">
        <v>0</v>
      </c>
      <c r="G276" s="84" t="b">
        <v>0</v>
      </c>
    </row>
    <row r="277" spans="1:7" ht="15">
      <c r="A277" s="84" t="s">
        <v>1402</v>
      </c>
      <c r="B277" s="84">
        <v>3</v>
      </c>
      <c r="C277" s="118">
        <v>0</v>
      </c>
      <c r="D277" s="84" t="s">
        <v>1291</v>
      </c>
      <c r="E277" s="84" t="b">
        <v>0</v>
      </c>
      <c r="F277" s="84" t="b">
        <v>0</v>
      </c>
      <c r="G277" s="84" t="b">
        <v>0</v>
      </c>
    </row>
    <row r="278" spans="1:7" ht="15">
      <c r="A278" s="84" t="s">
        <v>1403</v>
      </c>
      <c r="B278" s="84">
        <v>3</v>
      </c>
      <c r="C278" s="118">
        <v>0</v>
      </c>
      <c r="D278" s="84" t="s">
        <v>1291</v>
      </c>
      <c r="E278" s="84" t="b">
        <v>0</v>
      </c>
      <c r="F278" s="84" t="b">
        <v>0</v>
      </c>
      <c r="G278" s="84" t="b">
        <v>0</v>
      </c>
    </row>
    <row r="279" spans="1:7" ht="15">
      <c r="A279" s="84" t="s">
        <v>1605</v>
      </c>
      <c r="B279" s="84">
        <v>3</v>
      </c>
      <c r="C279" s="118">
        <v>0</v>
      </c>
      <c r="D279" s="84" t="s">
        <v>1291</v>
      </c>
      <c r="E279" s="84" t="b">
        <v>0</v>
      </c>
      <c r="F279" s="84" t="b">
        <v>0</v>
      </c>
      <c r="G279" s="84" t="b">
        <v>0</v>
      </c>
    </row>
    <row r="280" spans="1:7" ht="15">
      <c r="A280" s="84" t="s">
        <v>1606</v>
      </c>
      <c r="B280" s="84">
        <v>3</v>
      </c>
      <c r="C280" s="118">
        <v>0</v>
      </c>
      <c r="D280" s="84" t="s">
        <v>1291</v>
      </c>
      <c r="E280" s="84" t="b">
        <v>0</v>
      </c>
      <c r="F280" s="84" t="b">
        <v>0</v>
      </c>
      <c r="G280" s="84" t="b">
        <v>0</v>
      </c>
    </row>
    <row r="281" spans="1:7" ht="15">
      <c r="A281" s="84" t="s">
        <v>1607</v>
      </c>
      <c r="B281" s="84">
        <v>3</v>
      </c>
      <c r="C281" s="118">
        <v>0</v>
      </c>
      <c r="D281" s="84" t="s">
        <v>1291</v>
      </c>
      <c r="E281" s="84" t="b">
        <v>0</v>
      </c>
      <c r="F281" s="84" t="b">
        <v>0</v>
      </c>
      <c r="G281" s="84" t="b">
        <v>0</v>
      </c>
    </row>
    <row r="282" spans="1:7" ht="15">
      <c r="A282" s="84" t="s">
        <v>219</v>
      </c>
      <c r="B282" s="84">
        <v>2</v>
      </c>
      <c r="C282" s="118">
        <v>0.0071873983288033155</v>
      </c>
      <c r="D282" s="84" t="s">
        <v>1291</v>
      </c>
      <c r="E282" s="84" t="b">
        <v>0</v>
      </c>
      <c r="F282" s="84" t="b">
        <v>0</v>
      </c>
      <c r="G282" s="84" t="b">
        <v>0</v>
      </c>
    </row>
    <row r="283" spans="1:7" ht="15">
      <c r="A283" s="84" t="s">
        <v>1647</v>
      </c>
      <c r="B283" s="84">
        <v>2</v>
      </c>
      <c r="C283" s="118">
        <v>0.0071873983288033155</v>
      </c>
      <c r="D283" s="84" t="s">
        <v>1291</v>
      </c>
      <c r="E283" s="84" t="b">
        <v>0</v>
      </c>
      <c r="F283" s="84" t="b">
        <v>0</v>
      </c>
      <c r="G28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2019-10-31T23:45:11Z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