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<sst xmlns="http://schemas.openxmlformats.org/spreadsheetml/2006/main" count="530" uniqueCount="329">
  <si>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</si>
  <si>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</si>
  <si>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</si>
  <si>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</si>
  <si>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</si>
  <si>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</si>
  <si>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</si>
  <si>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</si>
  <si>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</si>
  <si>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</si>
  <si>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</si>
  <si>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</si>
  <si>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</si>
  <si>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</si>
  <si>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</si>
  <si>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</si>
  <si>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</si>
  <si>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</si>
  <si>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</si>
  <si>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</si>
  <si>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</si>
  <si>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</si>
  <si>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</si>
  <si>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</si>
  <si>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</si>
  <si>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</si>
  <si>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</si>
  <si>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</si>
  <si>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</si>
  <si>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</si>
  <si>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</si>
  <si>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</si>
  <si>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</si>
  <si>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</si>
  <si>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</si>
  <si>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</si>
  <si>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</si>
  <si>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</si>
  <si>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</si>
  <si>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</si>
  <si>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</si>
  <si>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</si>
  <si>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</si>
  <si>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</si>
  <si>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</si>
  <si>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</si>
  <si>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</si>
  <si>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</si>
  <si>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</si>
  <si>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</si>
  <si>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</si>
  <si>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</si>
  <si>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</si>
  <si>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</si>
  <si>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</si>
  <si>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</si>
  <si>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</si>
  <si>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</si>
  <si>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</si>
  <si>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</si>
  <si>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</si>
  <si>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</si>
  <si>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</si>
  <si>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</si>
  <si>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</si>
  <si>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</si>
  <si>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</si>
  <si>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</si>
  <si>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</si>
  <si>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</si>
  <si>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</si>
  <si>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</si>
  <si>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</si>
  <si>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</si>
  <si>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</si>
  <si>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</si>
  <si>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</si>
  <si>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</si>
  <si>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</si>
  <si>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</si>
  <si>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</si>
  <si>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</si>
  <si>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</si>
  <si>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</si>
  <si>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</si>
  <si>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</si>
  <si>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</si>
  <si>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</si>
  <si>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</si>
  <si>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</si>
  <si>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</si>
  <si>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</si>
  <si>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</si>
  <si>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</si>
  <si>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</si>
  <si>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</si>
  <si>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</si>
  <si>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</si>
  <si>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</si>
  <si>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</si>
  <si>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</si>
  <si>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</si>
  <si>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</si>
  <si>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</si>
  <si>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</si>
  <si>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</si>
  <si>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</si>
  <si>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</si>
  <si>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</si>
  <si>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</si>
  <si>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</si>
  <si>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</si>
  <si>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</si>
  <si>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</si>
  <si>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</si>
  <si>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</si>
  <si>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</si>
  <si>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</si>
  <si>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</si>
  <si>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</si>
  <si>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</si>
  <si>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</si>
  <si>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</si>
  <si>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</si>
  <si>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</si>
  <si>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</si>
  <si>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</si>
  <si>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</si>
  <si>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</si>
  <si>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</si>
  <si>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</si>
  <si>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</si>
  <si>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</si>
  <si>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</si>
  <si>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</si>
  <si>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</si>
  <si>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</si>
  <si>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</si>
  <si>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</si>
  <si>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</si>
  <si>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</si>
  <si>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</si>
  <si>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</si>
  <si>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</si>
  <si>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</si>
  <si>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</si>
  <si>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</si>
  <si>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</si>
  <si>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</si>
  <si>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</si>
  <si>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</si>
  <si>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</si>
  <si>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</si>
  <si>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</si>
  <si>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</si>
  <si>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</si>
  <si>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</si>
  <si>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</si>
  <si>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</si>
  <si>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</si>
  <si>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</si>
  <si>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</si>
  <si>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</si>
  <si>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</si>
  <si>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</si>
  <si>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</si>
  <si>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</si>
  <si>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</si>
  <si>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</si>
  <si>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</si>
  <si>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</si>
  <si>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</si>
  <si>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</si>
  <si>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</si>
  <si>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</si>
  <si>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</si>
  <si>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</si>
  <si>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</si>
  <si>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</si>
  <si>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</si>
  <si>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</si>
  <si>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</si>
  <si>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</si>
  <si>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</si>
  <si>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</si>
  <si>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</si>
  <si>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</si>
  <si>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</si>
  <si>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</si>
  <si>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</si>
  <si>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</si>
  <si>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</si>
  <si>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</si>
  <si>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</si>
  <si>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</si>
  <si>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</si>
  <si>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</si>
  <si>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</si>
  <si>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</si>
  <si>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</si>
  <si>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</si>
  <si>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</si>
  <si>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</si>
  <si>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</si>
  <si>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</si>
  <si>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</si>
  <si>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</si>
  <si>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</si>
  <si>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</si>
  <si>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</si>
  <si>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</si>
  <si>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</si>
  <si>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</si>
  <si>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</si>
  <si>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mitconofficial</t>
  </si>
  <si>
    <t>chemicalsgreen</t>
  </si>
  <si>
    <t>greendailynews</t>
  </si>
  <si>
    <t>Contact us:
Nalin Shah (Senior Vice President)-
_xD83D__xDCDE_: +91 91563 72734
✉️: nalin.shah@mitconindia.com
#biofuels #biofuel #biofuelenergy #greenfuel #greenchemicals #energytransition #swacchbharatabhiyan #atmanirbhar #renewableenergy #mitconconsulting #consultancy #mitcon</t>
  </si>
  <si>
    <t>Kalbinde anne şefkati taşıyan herkesin Anneler Günü kutlu olsun.
#GREENChemicals  #AnnelerGünü https://t.co/UUeHkjy8eE</t>
  </si>
  <si>
    <t>Why Green Chemicals Are Important to Cleaning Businesses
#greenchemicals #cleaning #businesses 
https://t.co/eT1SX6cUPM</t>
  </si>
  <si>
    <t>cleanlink.com</t>
  </si>
  <si>
    <t>biofuels biofuel biofuelenergy greenfuel greenchemicals energytransition swacchbharatabhiyan atmanirbhar renewableenergy mitconconsulting consultancy mitcon</t>
  </si>
  <si>
    <t>greenchemicals annelergünü</t>
  </si>
  <si>
    <t>greenchemicals cleaning businesses</t>
  </si>
  <si>
    <t>04:09:18</t>
  </si>
  <si>
    <t>07:10:51</t>
  </si>
  <si>
    <t>20:01:22</t>
  </si>
  <si>
    <t>1522065879663398913</t>
  </si>
  <si>
    <t>1523198729775644673</t>
  </si>
  <si>
    <t>1519768758604156929</t>
  </si>
  <si>
    <t>1522065876131848193</t>
  </si>
  <si>
    <t>1138359992086540288</t>
  </si>
  <si>
    <t/>
  </si>
  <si>
    <t>en</t>
  </si>
  <si>
    <t>tr</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</si>
  <si>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</si>
  <si>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</si>
  <si>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</si>
  <si>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</si>
  <si>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</si>
  <si>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</si>
  <si>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</si>
  <si>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</si>
  <si>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</si>
  <si>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</si>
  <si>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</si>
  <si>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</si>
  <si>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</si>
  <si>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</si>
  <si>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</si>
  <si>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</si>
  <si>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</si>
  <si>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</si>
  <si>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</si>
  <si>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</si>
  <si>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</si>
  <si>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</si>
  <si>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</si>
  <si>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</si>
  <si>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</si>
  <si>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MITCON</t>
  </si>
  <si>
    <t>GREEN Chemicals®</t>
  </si>
  <si>
    <t>Environmental Center</t>
  </si>
  <si>
    <t>954301852404932608</t>
  </si>
  <si>
    <t>833760307222753280</t>
  </si>
  <si>
    <t>Established in 1982, MITCON has become the industry benchmark in consultancy and training services. With thirteen divisions with highly qualified individuals.</t>
  </si>
  <si>
    <t>Kimyasal ürün ve teknik hizmet şirketi</t>
  </si>
  <si>
    <t>The Deirdre Imus Environmental Health Center® at Hackensack University Medical Center works to protect children's health &amp; the environment.</t>
  </si>
  <si>
    <t>Pune, India</t>
  </si>
  <si>
    <t>Kocaeli, Türkiye</t>
  </si>
  <si>
    <t>Hackensack, NJ</t>
  </si>
  <si>
    <t>Open Twitter Page for This Person</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</si>
  <si>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</si>
  <si>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chemicalsgreen
Kalbinde anne şefkati taşıyan herkesin
Anneler Günü kutlu olsun.   #GREENChemicals
 #AnnelerGünü https://t.co/UUeHkjy8eE</t>
  </si>
  <si>
    <t>greendailynews
Why Green Chemicals Are Important
to Cleaning Businesses #greenchemicals
#cleaning #businesses https://t.co/eT1SX6cUPM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</si>
  <si>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</si>
  <si>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</si>
  <si>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</si>
  <si>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</si>
  <si>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</si>
  <si>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</si>
  <si>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</si>
  <si>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</si>
  <si>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</si>
  <si>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</si>
  <si>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</si>
  <si>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</si>
  <si>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</si>
  <si>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</si>
  <si>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</si>
  <si>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</si>
  <si>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</si>
  <si>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</si>
  <si>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</si>
  <si>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</si>
  <si>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</si>
  <si>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</si>
  <si>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</si>
  <si>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</si>
  <si>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</si>
  <si>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</si>
  <si>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</si>
  <si>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</si>
  <si>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</si>
  <si>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</si>
  <si>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</si>
  <si>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</si>
  <si>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</si>
  <si>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</si>
  <si>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</si>
  <si>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</si>
  <si>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</si>
  <si>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</si>
  <si>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</si>
  <si>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</si>
  <si>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</si>
  <si>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</si>
  <si>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</si>
  <si>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</si>
  <si>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</si>
  <si>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https://www.cleanlink.com/cp/article/Why-Green-Chemicals-Are-Important-to-Cleaning-Businesses--28417</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</si>
  <si>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</si>
  <si>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</si>
  <si>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</si>
  <si>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</si>
  <si>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</si>
  <si>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</si>
  <si>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10 May 2022 at 02:45 UTC.
The requested start date was Tuesday, 10 May 2022 at 00:01 UTC and the maximum number of days (going backward) was 14.
The maximum number of tweets collected was 7,500.
The tweets in the network were tweeted over the 9-day, 11-hour, 9-minute period from Thursday, 28 April 2022 at 20:01 UTC to Sunday, 08 May 2022 at 07:10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</si>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</sst>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63144"/>
        <c:axId val="40424809"/>
      </c:barChart>
      <c:catAx>
        <c:axId val="291631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24809"/>
        <c:crosses val="autoZero"/>
        <c:auto val="1"/>
        <c:lblOffset val="100"/>
        <c:noMultiLvlLbl val="0"/>
      </c:catAx>
      <c:valAx>
        <c:axId val="40424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3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4/28/2022 20:01</c:v>
                </c:pt>
                <c:pt idx="1">
                  <c:v>5/5/2022 4:09</c:v>
                </c:pt>
                <c:pt idx="2">
                  <c:v>5/8/2022 7:10</c:v>
                </c:pt>
              </c:strCache>
            </c:strRef>
          </c:cat>
          <c:val>
            <c:numRef>
              <c:f>'Time Series'!$B$26:$B$29</c:f>
              <c:numCache>
                <c:formatCode>General</c:formatCode>
                <c:ptCount val="3"/>
                <c:pt idx="0">
                  <c:v>1</c:v>
                </c:pt>
                <c:pt idx="1">
                  <c:v>1</c:v>
                </c:pt>
                <c:pt idx="2">
                  <c:v>1</c:v>
                </c:pt>
              </c:numCache>
            </c:numRef>
          </c:val>
        </c:ser>
        <c:axId val="60972438"/>
        <c:axId val="23370239"/>
      </c:barChart>
      <c:catAx>
        <c:axId val="60972438"/>
        <c:scaling>
          <c:orientation val="minMax"/>
        </c:scaling>
        <c:axPos val="b"/>
        <c:delete val="0"/>
        <c:numFmt formatCode="General" sourceLinked="1"/>
        <c:majorTickMark val="out"/>
        <c:minorTickMark val="none"/>
        <c:tickLblPos val="nextTo"/>
        <c:crossAx val="23370239"/>
        <c:crosses val="autoZero"/>
        <c:auto val="1"/>
        <c:lblOffset val="100"/>
        <c:noMultiLvlLbl val="0"/>
      </c:catAx>
      <c:valAx>
        <c:axId val="23370239"/>
        <c:scaling>
          <c:orientation val="minMax"/>
        </c:scaling>
        <c:axPos val="l"/>
        <c:majorGridlines/>
        <c:delete val="0"/>
        <c:numFmt formatCode="General" sourceLinked="1"/>
        <c:majorTickMark val="out"/>
        <c:minorTickMark val="none"/>
        <c:tickLblPos val="nextTo"/>
        <c:crossAx val="60972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68774"/>
        <c:axId val="40179215"/>
      </c:barChart>
      <c:catAx>
        <c:axId val="314687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79215"/>
        <c:crosses val="autoZero"/>
        <c:auto val="1"/>
        <c:lblOffset val="100"/>
        <c:noMultiLvlLbl val="0"/>
      </c:catAx>
      <c:valAx>
        <c:axId val="4017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68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346548"/>
        <c:axId val="34961253"/>
      </c:barChart>
      <c:catAx>
        <c:axId val="243465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61253"/>
        <c:crosses val="autoZero"/>
        <c:auto val="1"/>
        <c:lblOffset val="100"/>
        <c:noMultiLvlLbl val="0"/>
      </c:catAx>
      <c:valAx>
        <c:axId val="3496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46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43378"/>
        <c:axId val="8731371"/>
      </c:barChart>
      <c:catAx>
        <c:axId val="72433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31371"/>
        <c:crosses val="autoZero"/>
        <c:auto val="1"/>
        <c:lblOffset val="100"/>
        <c:noMultiLvlLbl val="0"/>
      </c:catAx>
      <c:valAx>
        <c:axId val="873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43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883168"/>
        <c:axId val="28216865"/>
      </c:barChart>
      <c:catAx>
        <c:axId val="51883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16865"/>
        <c:crosses val="autoZero"/>
        <c:auto val="1"/>
        <c:lblOffset val="100"/>
        <c:noMultiLvlLbl val="0"/>
      </c:catAx>
      <c:valAx>
        <c:axId val="2821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82718"/>
        <c:axId val="40954503"/>
      </c:barChart>
      <c:catAx>
        <c:axId val="12982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954503"/>
        <c:crosses val="autoZero"/>
        <c:auto val="1"/>
        <c:lblOffset val="100"/>
        <c:noMultiLvlLbl val="0"/>
      </c:catAx>
      <c:valAx>
        <c:axId val="40954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82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29900"/>
        <c:axId val="15889821"/>
      </c:barChart>
      <c:catAx>
        <c:axId val="46829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89821"/>
        <c:crosses val="autoZero"/>
        <c:auto val="1"/>
        <c:lblOffset val="100"/>
        <c:noMultiLvlLbl val="0"/>
      </c:catAx>
      <c:valAx>
        <c:axId val="1588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51626"/>
        <c:axId val="8675555"/>
      </c:barChart>
      <c:catAx>
        <c:axId val="58151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75555"/>
        <c:crosses val="autoZero"/>
        <c:auto val="1"/>
        <c:lblOffset val="100"/>
        <c:noMultiLvlLbl val="0"/>
      </c:catAx>
      <c:valAx>
        <c:axId val="867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51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64504"/>
        <c:axId val="48384473"/>
      </c:barChart>
      <c:catAx>
        <c:axId val="50264504"/>
        <c:scaling>
          <c:orientation val="minMax"/>
        </c:scaling>
        <c:axPos val="b"/>
        <c:delete val="1"/>
        <c:majorTickMark val="out"/>
        <c:minorTickMark val="none"/>
        <c:tickLblPos val="none"/>
        <c:crossAx val="48384473"/>
        <c:crosses val="autoZero"/>
        <c:auto val="1"/>
        <c:lblOffset val="100"/>
        <c:noMultiLvlLbl val="0"/>
      </c:catAx>
      <c:valAx>
        <c:axId val="48384473"/>
        <c:scaling>
          <c:orientation val="minMax"/>
        </c:scaling>
        <c:axPos val="l"/>
        <c:delete val="1"/>
        <c:majorTickMark val="out"/>
        <c:minorTickMark val="none"/>
        <c:tickLblPos val="none"/>
        <c:crossAx val="502645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E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chemicals cleaning businesses"/>
        <s v="biofuels biofuel biofuelenergy greenfuel greenchemicals energytransition swacchbharatabhiyan atmanirbhar renewableenergy mitconconsulting consultancy mitcon"/>
        <s v="greenchemicals anneler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4-28T20:01:22.000"/>
        <d v="2022-05-05T04:09:18.000"/>
        <d v="2022-05-08T07:10: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greendailynews"/>
    <s v="greendailynews"/>
    <m/>
    <m/>
    <m/>
    <m/>
    <m/>
    <m/>
    <m/>
    <m/>
    <s v="No"/>
    <n v="3"/>
    <m/>
    <m/>
    <x v="0"/>
    <d v="2022-04-28T20:01:22.000"/>
    <s v="Why Green Chemicals Are Important to Cleaning Businesses_x000a_#greenchemicals #cleaning #businesses _x000a_https://t.co/eT1SX6cUPM"/>
    <s v="https://www.cleanlink.com/cp/article/Why-Green-Chemicals-Are-Important-to-Cleaning-Businesses--28417"/>
    <s v="cleanlink.com"/>
    <x v="0"/>
    <m/>
    <s v="http://pbs.twimg.com/profile_images/839548515663536128/aj-I9mw8_normal.jpg"/>
    <x v="0"/>
    <d v="2022-04-28T00:00:00.000"/>
    <s v="20:01:22"/>
    <s v="https://twitter.com/#!/greendailynews/status/1519768758604156929"/>
    <m/>
    <m/>
    <s v="1519768758604156929"/>
    <m/>
    <b v="0"/>
    <n v="0"/>
    <s v=""/>
    <b v="0"/>
    <s v="en"/>
    <m/>
    <s v=""/>
    <b v="0"/>
    <n v="0"/>
    <s v=""/>
    <s v="Hootsuite Inc."/>
    <b v="0"/>
    <s v="1519768758604156929"/>
    <s v="Tweet"/>
    <n v="0"/>
    <n v="0"/>
    <m/>
    <m/>
    <m/>
    <m/>
    <m/>
    <m/>
    <m/>
    <m/>
    <n v="1"/>
    <s v="1"/>
    <s v="1"/>
  </r>
  <r>
    <s v="mitconofficial"/>
    <s v="mitconofficial"/>
    <m/>
    <m/>
    <m/>
    <m/>
    <m/>
    <m/>
    <m/>
    <m/>
    <s v="No"/>
    <n v="4"/>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s v="https://www.cleanlink.com/cp/article/Why-Green-Chemicals-Are-Important-to-Cleaning-Businesses--28417"/>
    <m/>
    <x v="1"/>
    <m/>
    <s v="http://pbs.twimg.com/profile_images/1426924675125239822/PeVTAwoZ_normal.jpg"/>
    <x v="1"/>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r>
  <r>
    <s v="chemicalsgreen"/>
    <s v="chemicalsgreen"/>
    <m/>
    <m/>
    <m/>
    <m/>
    <m/>
    <m/>
    <m/>
    <m/>
    <s v="No"/>
    <n v="5"/>
    <m/>
    <m/>
    <x v="0"/>
    <d v="2022-05-08T07:10:51.000"/>
    <s v="Kalbinde anne şefkati taşıyan herkesin Anneler Günü kutlu olsun._x000a_ _x000a_#GREENChemicals  #AnnelerGünü https://t.co/UUeHkjy8eE"/>
    <s v="https://www.cleanlink.com/cp/article/Why-Green-Chemicals-Are-Important-to-Cleaning-Businesses--28417"/>
    <m/>
    <x v="2"/>
    <s v="https://pbs.twimg.com/media/FSN9Ky-WYAAzPwj.jpg"/>
    <s v="https://pbs.twimg.com/media/FSN9Ky-WYAAzPwj.jpg"/>
    <x v="2"/>
    <d v="2022-05-08T00:00:00.000"/>
    <s v="07:10:51"/>
    <s v="https://twitter.com/#!/chemicalsgreen/status/1523198729775644673"/>
    <m/>
    <m/>
    <s v="1523198729775644673"/>
    <m/>
    <b v="0"/>
    <n v="1"/>
    <s v=""/>
    <b v="0"/>
    <s v="tr"/>
    <m/>
    <s v=""/>
    <b v="0"/>
    <n v="0"/>
    <s v=""/>
    <s v="Twitter for iPhone"/>
    <b v="0"/>
    <s v="152319872977564467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5" totalsRowShown="0" headerRowDxfId="220" dataDxfId="219">
  <autoFilter ref="A2:BE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HYPERLINK("https://www.cleanlink.com/cp/article/Why-Green-Chemicals-Are-Important-to-Cleaning-Businesses--28417")</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5" totalsRowShown="0" headerRowDxfId="57" dataDxfId="56">
  <autoFilter ref="A2:BE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HYPERLINK("https://www.cleanlink.com/cp/article/Why-Green-Chemicals-Are-Important-to-Cleaning-Businesses--28417")</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t="s">
        <v>324</v>
      </c>
      <c r="D3" s="55">
        <v>3</v>
      </c>
      <c r="E3" s="67" t="s">
        <v>132</v>
      </c>
      <c r="F3" s="56">
        <v>35</v>
      </c>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4" t="s">
        <v>324</v>
      </c>
      <c r="D4" s="55">
        <v>3</v>
      </c>
      <c r="E4" s="67" t="s">
        <v>132</v>
      </c>
      <c r="F4" s="56">
        <v>35</v>
      </c>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324</v>
      </c>
      <c r="D5" s="55">
        <v>3</v>
      </c>
      <c r="E5" s="67" t="s">
        <v>132</v>
      </c>
      <c r="F5" s="56">
        <v>35</v>
      </c>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315</v>
      </c>
      <c r="BB2" s="3"/>
      <c r="BC2" s="3"/>
    </row>
    <row r="3" spans="1:55" ht="15" customHeight="1">
      <c r="A3" s="50" t="s">
        <v>216</v>
      </c>
      <c r="B3" s="54"/>
      <c r="C3" s="54"/>
      <c r="D3" s="55"/>
      <c r="E3" s="56"/>
      <c r="F3" s="115" t="str">
        <f>HYPERLINK("http://pbs.twimg.com/profile_images/839548515663536128/aj-I9mw8_normal.jpg")</f>
        <v>http://pbs.twimg.com/profile_images/839548515663536128/aj-I9mw8_normal.jpg</v>
      </c>
      <c r="G3" s="54"/>
      <c r="H3" s="58" t="s">
        <v>216</v>
      </c>
      <c r="I3" s="57"/>
      <c r="J3" s="57"/>
      <c r="K3" s="117" t="s">
        <v>274</v>
      </c>
      <c r="L3" s="60"/>
      <c r="M3" s="61">
        <v>2557.681640625</v>
      </c>
      <c r="N3" s="61">
        <v>7417.021484375</v>
      </c>
      <c r="O3" s="59"/>
      <c r="P3" s="62"/>
      <c r="Q3" s="62"/>
      <c r="R3" s="51"/>
      <c r="S3" s="51"/>
      <c r="T3" s="51"/>
      <c r="U3" s="51"/>
      <c r="V3" s="52"/>
      <c r="W3" s="52"/>
      <c r="X3" s="53"/>
      <c r="Y3" s="52"/>
      <c r="Z3" s="52"/>
      <c r="AA3" s="63">
        <v>3</v>
      </c>
      <c r="AB3" s="63"/>
      <c r="AC3" s="64"/>
      <c r="AD3" s="84" t="s">
        <v>262</v>
      </c>
      <c r="AE3" s="90" t="s">
        <v>264</v>
      </c>
      <c r="AF3" s="84">
        <v>1103</v>
      </c>
      <c r="AG3" s="84">
        <v>207</v>
      </c>
      <c r="AH3" s="84">
        <v>18004</v>
      </c>
      <c r="AI3" s="84">
        <v>6</v>
      </c>
      <c r="AJ3" s="84"/>
      <c r="AK3" s="84" t="s">
        <v>267</v>
      </c>
      <c r="AL3" s="84" t="s">
        <v>270</v>
      </c>
      <c r="AM3" s="88" t="str">
        <f>HYPERLINK("http://www.imusenvironmentalhealth.org")</f>
        <v>http://www.imusenvironmentalhealth.org</v>
      </c>
      <c r="AN3" s="84"/>
      <c r="AO3" s="86">
        <v>42786.81159722222</v>
      </c>
      <c r="AP3" s="88" t="str">
        <f>HYPERLINK("https://pbs.twimg.com/profile_banners/833760307222753280/1610554865")</f>
        <v>https://pbs.twimg.com/profile_banners/833760307222753280/1610554865</v>
      </c>
      <c r="AQ3" s="84" t="b">
        <v>1</v>
      </c>
      <c r="AR3" s="84" t="b">
        <v>0</v>
      </c>
      <c r="AS3" s="84" t="b">
        <v>0</v>
      </c>
      <c r="AT3" s="84"/>
      <c r="AU3" s="84">
        <v>7</v>
      </c>
      <c r="AV3" s="84"/>
      <c r="AW3" s="84" t="b">
        <v>0</v>
      </c>
      <c r="AX3" s="84" t="s">
        <v>271</v>
      </c>
      <c r="AY3" s="88" t="str">
        <f>HYPERLINK("https://twitter.com/greendailynews")</f>
        <v>https://twitter.com/greendailynews</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HYPERLINK("http://pbs.twimg.com/profile_images/1426924675125239822/PeVTAwoZ_normal.jpg")</f>
        <v>http://pbs.twimg.com/profile_images/1426924675125239822/PeVTAwoZ_normal.jpg</v>
      </c>
      <c r="G4" s="15"/>
      <c r="H4" s="16" t="s">
        <v>214</v>
      </c>
      <c r="I4" s="68"/>
      <c r="J4" s="68"/>
      <c r="K4" s="117" t="s">
        <v>272</v>
      </c>
      <c r="L4" s="95"/>
      <c r="M4" s="96">
        <v>7441.31884765625</v>
      </c>
      <c r="N4" s="96">
        <v>7417.021484375</v>
      </c>
      <c r="O4" s="78"/>
      <c r="P4" s="97"/>
      <c r="Q4" s="97"/>
      <c r="R4" s="98"/>
      <c r="S4" s="98"/>
      <c r="T4" s="98"/>
      <c r="U4" s="98"/>
      <c r="V4" s="53"/>
      <c r="W4" s="53"/>
      <c r="X4" s="53"/>
      <c r="Y4" s="53"/>
      <c r="Z4" s="52"/>
      <c r="AA4" s="81">
        <v>4</v>
      </c>
      <c r="AB4" s="81"/>
      <c r="AC4" s="99"/>
      <c r="AD4" s="84" t="s">
        <v>260</v>
      </c>
      <c r="AE4" s="90" t="s">
        <v>231</v>
      </c>
      <c r="AF4" s="84">
        <v>115</v>
      </c>
      <c r="AG4" s="84">
        <v>223</v>
      </c>
      <c r="AH4" s="84">
        <v>1080</v>
      </c>
      <c r="AI4" s="84">
        <v>85</v>
      </c>
      <c r="AJ4" s="84"/>
      <c r="AK4" s="84" t="s">
        <v>265</v>
      </c>
      <c r="AL4" s="84" t="s">
        <v>268</v>
      </c>
      <c r="AM4" s="88" t="str">
        <f>HYPERLINK("https://t.co/kw8NoxiG0Q")</f>
        <v>https://t.co/kw8NoxiG0Q</v>
      </c>
      <c r="AN4" s="84"/>
      <c r="AO4" s="86">
        <v>43627.346597222226</v>
      </c>
      <c r="AP4" s="88" t="str">
        <f>HYPERLINK("https://pbs.twimg.com/profile_banners/1138359992086540288/1650457919")</f>
        <v>https://pbs.twimg.com/profile_banners/1138359992086540288/1650457919</v>
      </c>
      <c r="AQ4" s="84" t="b">
        <v>0</v>
      </c>
      <c r="AR4" s="84" t="b">
        <v>0</v>
      </c>
      <c r="AS4" s="84" t="b">
        <v>0</v>
      </c>
      <c r="AT4" s="84"/>
      <c r="AU4" s="84">
        <v>1</v>
      </c>
      <c r="AV4" s="88" t="str">
        <f>HYPERLINK("http://abs.twimg.com/images/themes/theme1/bg.png")</f>
        <v>http://abs.twimg.com/images/themes/theme1/bg.png</v>
      </c>
      <c r="AW4" s="84" t="b">
        <v>0</v>
      </c>
      <c r="AX4" s="84" t="s">
        <v>271</v>
      </c>
      <c r="AY4" s="88" t="str">
        <f>HYPERLINK("https://twitter.com/mitconofficial")</f>
        <v>https://twitter.com/mitconofficial</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HYPERLINK("http://pbs.twimg.com/profile_images/1460201642788364290/mAlneqJb_normal.jpg")</f>
        <v>http://pbs.twimg.com/profile_images/1460201642788364290/mAlneqJb_normal.jpg</v>
      </c>
      <c r="G5" s="101"/>
      <c r="H5" s="104" t="s">
        <v>215</v>
      </c>
      <c r="I5" s="105"/>
      <c r="J5" s="105"/>
      <c r="K5" s="118" t="s">
        <v>273</v>
      </c>
      <c r="L5" s="106"/>
      <c r="M5" s="107">
        <v>2557.681640625</v>
      </c>
      <c r="N5" s="107">
        <v>2581.978515625</v>
      </c>
      <c r="O5" s="108"/>
      <c r="P5" s="109"/>
      <c r="Q5" s="109"/>
      <c r="R5" s="110"/>
      <c r="S5" s="110"/>
      <c r="T5" s="110"/>
      <c r="U5" s="110"/>
      <c r="V5" s="111"/>
      <c r="W5" s="111"/>
      <c r="X5" s="111"/>
      <c r="Y5" s="111"/>
      <c r="Z5" s="112"/>
      <c r="AA5" s="113">
        <v>5</v>
      </c>
      <c r="AB5" s="113"/>
      <c r="AC5" s="114"/>
      <c r="AD5" s="84" t="s">
        <v>261</v>
      </c>
      <c r="AE5" s="90" t="s">
        <v>263</v>
      </c>
      <c r="AF5" s="84">
        <v>0</v>
      </c>
      <c r="AG5" s="84">
        <v>167</v>
      </c>
      <c r="AH5" s="84">
        <v>793</v>
      </c>
      <c r="AI5" s="84">
        <v>77</v>
      </c>
      <c r="AJ5" s="84"/>
      <c r="AK5" s="84" t="s">
        <v>266</v>
      </c>
      <c r="AL5" s="84" t="s">
        <v>269</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271</v>
      </c>
      <c r="AY5" s="88" t="str">
        <f>HYPERLINK("https://twitter.com/chemicalsgreen")</f>
        <v>https://twitter.com/chemicalsgreen</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313</v>
      </c>
      <c r="B3" s="119" t="s">
        <v>314</v>
      </c>
      <c r="C3" s="119" t="s">
        <v>56</v>
      </c>
      <c r="D3" s="15"/>
      <c r="E3" s="15"/>
      <c r="F3" s="16" t="s">
        <v>313</v>
      </c>
      <c r="G3" s="78"/>
      <c r="H3" s="78"/>
      <c r="I3" s="65">
        <v>3</v>
      </c>
      <c r="J3" s="65"/>
      <c r="K3" s="51">
        <v>3</v>
      </c>
      <c r="L3" s="51">
        <v>3</v>
      </c>
      <c r="M3" s="51">
        <v>0</v>
      </c>
      <c r="N3" s="51">
        <v>3</v>
      </c>
      <c r="O3" s="51">
        <v>3</v>
      </c>
      <c r="P3" s="52" t="s">
        <v>318</v>
      </c>
      <c r="Q3" s="52" t="s">
        <v>318</v>
      </c>
      <c r="R3" s="51">
        <v>3</v>
      </c>
      <c r="S3" s="51">
        <v>3</v>
      </c>
      <c r="T3" s="51">
        <v>1</v>
      </c>
      <c r="U3" s="51">
        <v>1</v>
      </c>
      <c r="V3" s="51">
        <v>0</v>
      </c>
      <c r="W3" s="52">
        <v>0</v>
      </c>
      <c r="X3" s="52">
        <v>0</v>
      </c>
      <c r="Y3" s="84" t="s">
        <v>320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313</v>
      </c>
      <c r="B2" s="90" t="s">
        <v>216</v>
      </c>
      <c r="C2" s="84">
        <f>VLOOKUP(GroupVertices[[#This Row],[Vertex]],Vertices[],MATCH("ID",Vertices[[#Headers],[Vertex]:[Vertex Group]],0),FALSE)</f>
        <v>3</v>
      </c>
    </row>
    <row r="3" spans="1:3" ht="15">
      <c r="A3" s="85" t="s">
        <v>313</v>
      </c>
      <c r="B3" s="90" t="s">
        <v>214</v>
      </c>
      <c r="C3" s="84">
        <f>VLOOKUP(GroupVertices[[#This Row],[Vertex]],Vertices[],MATCH("ID",Vertices[[#Headers],[Vertex]:[Vertex Group]],0),FALSE)</f>
        <v>4</v>
      </c>
    </row>
    <row r="4" spans="1:3" ht="15">
      <c r="A4" s="85" t="s">
        <v>313</v>
      </c>
      <c r="B4" s="90"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c r="D3" s="55"/>
      <c r="E3" s="67"/>
      <c r="F3" s="56"/>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4"/>
      <c r="D4" s="55"/>
      <c r="E4" s="67"/>
      <c r="F4" s="56"/>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328</v>
      </c>
    </row>
    <row r="24" spans="10:11" ht="409.5">
      <c r="J24" t="s">
        <v>310</v>
      </c>
      <c r="K24" s="13" t="s">
        <v>327</v>
      </c>
    </row>
    <row r="25" spans="10:11" ht="15">
      <c r="J25" t="s">
        <v>311</v>
      </c>
      <c r="K25" t="b">
        <v>0</v>
      </c>
    </row>
    <row r="26" spans="10:11" ht="15">
      <c r="J26" t="s">
        <v>325</v>
      </c>
      <c r="K26" t="s">
        <v>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322</v>
      </c>
      <c r="B25" t="s">
        <v>321</v>
      </c>
    </row>
    <row r="26" spans="1:2" ht="15">
      <c r="A26" s="121">
        <v>44679.834282407406</v>
      </c>
      <c r="B26" s="3">
        <v>1</v>
      </c>
    </row>
    <row r="27" spans="1:2" ht="15">
      <c r="A27" s="121">
        <v>44686.173125</v>
      </c>
      <c r="B27" s="3">
        <v>1</v>
      </c>
    </row>
    <row r="28" spans="1:2" ht="15">
      <c r="A28" s="121">
        <v>44689.29920138889</v>
      </c>
      <c r="B28" s="3">
        <v>1</v>
      </c>
    </row>
    <row r="29" spans="1:2" ht="15">
      <c r="A29" s="121" t="s">
        <v>323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2022-05-10T03:58:02Z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